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ZAVRŠNI 2025\"/>
    </mc:Choice>
  </mc:AlternateContent>
  <xr:revisionPtr revIDLastSave="0" documentId="13_ncr:1_{FF1361CA-7D41-4305-89E1-F0B95B412862}"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E335" i="9" s="1"/>
  <c r="B335" i="9" s="1"/>
  <c r="G335" i="9"/>
  <c r="F335" i="9"/>
  <c r="F334" i="9"/>
  <c r="H333" i="9"/>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H322" i="9"/>
  <c r="G322" i="9"/>
  <c r="F322" i="9"/>
  <c r="H321" i="9"/>
  <c r="G321" i="9"/>
  <c r="E321" i="9" s="1"/>
  <c r="B321" i="9" s="1"/>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L284" i="9"/>
  <c r="E284" i="9"/>
  <c r="B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B272" i="9" s="1"/>
  <c r="L272"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F246" i="9" s="1"/>
  <c r="B246" i="9" s="1"/>
  <c r="L246" i="9"/>
  <c r="E246" i="9"/>
  <c r="M245" i="9"/>
  <c r="L245" i="9"/>
  <c r="E245" i="9"/>
  <c r="M244" i="9"/>
  <c r="F244" i="9" s="1"/>
  <c r="B244" i="9" s="1"/>
  <c r="L244" i="9"/>
  <c r="E244" i="9"/>
  <c r="M243" i="9"/>
  <c r="L243" i="9"/>
  <c r="F243" i="9"/>
  <c r="E243" i="9"/>
  <c r="M242" i="9"/>
  <c r="L242" i="9"/>
  <c r="F242" i="9"/>
  <c r="B242" i="9" s="1"/>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H109" i="9"/>
  <c r="G109" i="9"/>
  <c r="E109" i="9" s="1"/>
  <c r="F109" i="9"/>
  <c r="H108" i="9"/>
  <c r="G108" i="9"/>
  <c r="E108" i="9" s="1"/>
  <c r="F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H69" i="9"/>
  <c r="G69" i="9"/>
  <c r="F69" i="9"/>
  <c r="E69" i="9"/>
  <c r="B69" i="9" s="1"/>
  <c r="H68" i="9"/>
  <c r="E68" i="9" s="1"/>
  <c r="B68" i="9" s="1"/>
  <c r="G68" i="9"/>
  <c r="F68" i="9"/>
  <c r="H67" i="9"/>
  <c r="G67" i="9"/>
  <c r="E67" i="9" s="1"/>
  <c r="B67" i="9" s="1"/>
  <c r="F67" i="9"/>
  <c r="H66" i="9"/>
  <c r="G66" i="9"/>
  <c r="F66" i="9"/>
  <c r="H65" i="9"/>
  <c r="G65" i="9"/>
  <c r="F65" i="9"/>
  <c r="E65" i="9"/>
  <c r="B65" i="9" s="1"/>
  <c r="H64" i="9"/>
  <c r="E64" i="9" s="1"/>
  <c r="B64" i="9" s="1"/>
  <c r="G64" i="9"/>
  <c r="F64" i="9"/>
  <c r="H63" i="9"/>
  <c r="G63" i="9"/>
  <c r="E63" i="9" s="1"/>
  <c r="B63" i="9" s="1"/>
  <c r="F63" i="9"/>
  <c r="H62" i="9"/>
  <c r="G62" i="9"/>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F55" i="9"/>
  <c r="H54" i="9"/>
  <c r="G54" i="9"/>
  <c r="E54" i="9" s="1"/>
  <c r="B54" i="9" s="1"/>
  <c r="F54" i="9"/>
  <c r="H53" i="9"/>
  <c r="G53" i="9"/>
  <c r="F53" i="9"/>
  <c r="H52" i="9"/>
  <c r="E52" i="9" s="1"/>
  <c r="B52" i="9" s="1"/>
  <c r="G52" i="9"/>
  <c r="F52" i="9"/>
  <c r="H51" i="9"/>
  <c r="G51" i="9"/>
  <c r="F51" i="9"/>
  <c r="H50" i="9"/>
  <c r="G50" i="9"/>
  <c r="E50" i="9" s="1"/>
  <c r="B50" i="9" s="1"/>
  <c r="F50" i="9"/>
  <c r="H49" i="9"/>
  <c r="G49" i="9"/>
  <c r="E49" i="9" s="1"/>
  <c r="B49" i="9" s="1"/>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E27" i="9" s="1"/>
  <c r="B27" i="9" s="1"/>
  <c r="G27" i="9"/>
  <c r="F27" i="9"/>
  <c r="H26" i="9"/>
  <c r="G26" i="9"/>
  <c r="F26" i="9"/>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C1629" i="1" s="1"/>
  <c r="G1629" i="1" s="1"/>
  <c r="D46" i="8"/>
  <c r="D37" i="8"/>
  <c r="C1614" i="1" s="1"/>
  <c r="G1614" i="1" s="1"/>
  <c r="D27" i="8"/>
  <c r="D18" i="8"/>
  <c r="D8" i="8"/>
  <c r="E44" i="7"/>
  <c r="D44" i="7"/>
  <c r="E39" i="7"/>
  <c r="D39" i="7"/>
  <c r="D38" i="7" s="1"/>
  <c r="E38" i="7"/>
  <c r="E30" i="7"/>
  <c r="D30" i="7"/>
  <c r="E23" i="7"/>
  <c r="E22" i="7" s="1"/>
  <c r="D23" i="7"/>
  <c r="D22" i="7" s="1"/>
  <c r="E14" i="7"/>
  <c r="D14" i="7"/>
  <c r="E7" i="7"/>
  <c r="E6" i="7" s="1"/>
  <c r="D1539" i="1"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D1510" i="1" s="1"/>
  <c r="H1510" i="1" s="1"/>
  <c r="D122" i="6"/>
  <c r="F122" i="6" s="1"/>
  <c r="F121" i="6"/>
  <c r="F120" i="6"/>
  <c r="F119" i="6"/>
  <c r="F118" i="6"/>
  <c r="E118" i="6"/>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C1182" i="1" s="1"/>
  <c r="F174" i="5"/>
  <c r="F173" i="5"/>
  <c r="F172" i="5"/>
  <c r="E171" i="5"/>
  <c r="D1176" i="1" s="1"/>
  <c r="G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E147" i="5"/>
  <c r="D1152" i="1" s="1"/>
  <c r="G1152" i="1" s="1"/>
  <c r="F146" i="5"/>
  <c r="F145" i="5"/>
  <c r="F144" i="5"/>
  <c r="F143" i="5"/>
  <c r="E143" i="5"/>
  <c r="D143" i="5"/>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H1050" i="1" s="1"/>
  <c r="D45" i="5"/>
  <c r="F45" i="5" s="1"/>
  <c r="F44" i="5"/>
  <c r="F43" i="5"/>
  <c r="F42" i="5"/>
  <c r="E41" i="5"/>
  <c r="D41" i="5"/>
  <c r="F41" i="5" s="1"/>
  <c r="F40" i="5"/>
  <c r="F39" i="5"/>
  <c r="F38" i="5"/>
  <c r="F37" i="5"/>
  <c r="F36" i="5"/>
  <c r="E35" i="5"/>
  <c r="D35" i="5"/>
  <c r="F34" i="5"/>
  <c r="F33" i="5"/>
  <c r="F32" i="5"/>
  <c r="F31" i="5"/>
  <c r="F30" i="5"/>
  <c r="E29" i="5"/>
  <c r="D1034" i="1" s="1"/>
  <c r="H1034" i="1" s="1"/>
  <c r="D29" i="5"/>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F427"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H309" i="1"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D273" i="4" s="1"/>
  <c r="F272" i="4"/>
  <c r="F271" i="4"/>
  <c r="F270" i="4"/>
  <c r="E269" i="4"/>
  <c r="D269" i="4"/>
  <c r="F269" i="4" s="1"/>
  <c r="F268" i="4"/>
  <c r="F267" i="4"/>
  <c r="F266" i="4"/>
  <c r="F265" i="4"/>
  <c r="F264" i="4"/>
  <c r="E263" i="4"/>
  <c r="E262" i="4" s="1"/>
  <c r="D258" i="1"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F234" i="4" s="1"/>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D164" i="4" s="1"/>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D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D82" i="4" s="1"/>
  <c r="F82"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H35" i="3"/>
  <c r="G35" i="3"/>
  <c r="B35" i="3"/>
  <c r="I34" i="3"/>
  <c r="G34" i="3"/>
  <c r="B34" i="3"/>
  <c r="G33" i="3"/>
  <c r="B33" i="3"/>
  <c r="I31"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C1683" i="1"/>
  <c r="G1683" i="1" s="1"/>
  <c r="H1682" i="1"/>
  <c r="C1682" i="1"/>
  <c r="G1682" i="1" s="1"/>
  <c r="C1680" i="1"/>
  <c r="C1679" i="1"/>
  <c r="G1679" i="1" s="1"/>
  <c r="H1678" i="1"/>
  <c r="C1678" i="1"/>
  <c r="G1678" i="1" s="1"/>
  <c r="H1677" i="1"/>
  <c r="G1677" i="1"/>
  <c r="C1677" i="1"/>
  <c r="C1676" i="1"/>
  <c r="C1675" i="1"/>
  <c r="G1675" i="1" s="1"/>
  <c r="H1674" i="1"/>
  <c r="C1674" i="1"/>
  <c r="G1674" i="1" s="1"/>
  <c r="H1673" i="1"/>
  <c r="G1673" i="1"/>
  <c r="C1673" i="1"/>
  <c r="C1672" i="1"/>
  <c r="C1671" i="1"/>
  <c r="G1671" i="1" s="1"/>
  <c r="H1670" i="1"/>
  <c r="C1670" i="1"/>
  <c r="G1670" i="1" s="1"/>
  <c r="H1669" i="1"/>
  <c r="G1669" i="1"/>
  <c r="C1669" i="1"/>
  <c r="C1668" i="1"/>
  <c r="C1667" i="1"/>
  <c r="G1667" i="1" s="1"/>
  <c r="H1666" i="1"/>
  <c r="C1666" i="1"/>
  <c r="G1666" i="1" s="1"/>
  <c r="H1665" i="1"/>
  <c r="G1665" i="1"/>
  <c r="C1665" i="1"/>
  <c r="C1664" i="1"/>
  <c r="C1663" i="1"/>
  <c r="G1663" i="1" s="1"/>
  <c r="H1662" i="1"/>
  <c r="C1662" i="1"/>
  <c r="G1662" i="1" s="1"/>
  <c r="H1661" i="1"/>
  <c r="G1661" i="1"/>
  <c r="C1661" i="1"/>
  <c r="C1660" i="1"/>
  <c r="C1659" i="1"/>
  <c r="G1659" i="1" s="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C1627" i="1"/>
  <c r="H1627" i="1" s="1"/>
  <c r="H1626" i="1"/>
  <c r="C1626" i="1"/>
  <c r="G1626" i="1" s="1"/>
  <c r="H1625" i="1"/>
  <c r="G1625" i="1"/>
  <c r="C1625" i="1"/>
  <c r="C1624" i="1"/>
  <c r="H1624" i="1" s="1"/>
  <c r="C1623" i="1"/>
  <c r="H1623" i="1" s="1"/>
  <c r="C1620" i="1"/>
  <c r="H1620" i="1" s="1"/>
  <c r="C1619" i="1"/>
  <c r="H1619" i="1" s="1"/>
  <c r="C1618" i="1"/>
  <c r="G1618" i="1" s="1"/>
  <c r="H1617" i="1"/>
  <c r="C1617" i="1"/>
  <c r="G1617" i="1" s="1"/>
  <c r="G1616" i="1"/>
  <c r="C1616" i="1"/>
  <c r="H1616" i="1" s="1"/>
  <c r="C1615" i="1"/>
  <c r="H1615" i="1" s="1"/>
  <c r="G1613" i="1"/>
  <c r="C1613" i="1"/>
  <c r="H1613" i="1" s="1"/>
  <c r="C1612" i="1"/>
  <c r="H1612" i="1" s="1"/>
  <c r="C1611" i="1"/>
  <c r="H1611" i="1" s="1"/>
  <c r="C1610" i="1"/>
  <c r="G1610" i="1" s="1"/>
  <c r="C1609" i="1"/>
  <c r="H1609" i="1" s="1"/>
  <c r="C1608" i="1"/>
  <c r="H1608" i="1" s="1"/>
  <c r="G1607" i="1"/>
  <c r="C1607" i="1"/>
  <c r="H1607" i="1" s="1"/>
  <c r="C1606" i="1"/>
  <c r="G1606" i="1" s="1"/>
  <c r="G1605" i="1"/>
  <c r="C1605" i="1"/>
  <c r="H1605" i="1" s="1"/>
  <c r="C1603" i="1"/>
  <c r="H1603" i="1" s="1"/>
  <c r="C1601" i="1"/>
  <c r="G1601" i="1" s="1"/>
  <c r="C1600" i="1"/>
  <c r="G1600" i="1" s="1"/>
  <c r="G1599" i="1"/>
  <c r="C1599" i="1"/>
  <c r="H1599" i="1" s="1"/>
  <c r="C1598" i="1"/>
  <c r="G1598" i="1" s="1"/>
  <c r="C1597" i="1"/>
  <c r="G1597" i="1" s="1"/>
  <c r="G1596" i="1"/>
  <c r="C1596" i="1"/>
  <c r="H1596" i="1" s="1"/>
  <c r="C1595" i="1"/>
  <c r="H1595" i="1" s="1"/>
  <c r="C1594" i="1"/>
  <c r="G1594" i="1" s="1"/>
  <c r="C1593" i="1"/>
  <c r="G1593" i="1" s="1"/>
  <c r="H1592" i="1"/>
  <c r="C1592" i="1"/>
  <c r="G1592" i="1" s="1"/>
  <c r="C1591" i="1"/>
  <c r="H1591" i="1" s="1"/>
  <c r="C1590" i="1"/>
  <c r="G1590" i="1" s="1"/>
  <c r="H1589" i="1"/>
  <c r="G1589" i="1"/>
  <c r="C1589" i="1"/>
  <c r="C1588" i="1"/>
  <c r="G1588" i="1" s="1"/>
  <c r="C1587" i="1"/>
  <c r="H1587" i="1" s="1"/>
  <c r="C1586" i="1"/>
  <c r="G1586" i="1" s="1"/>
  <c r="C1585" i="1"/>
  <c r="H1585" i="1" s="1"/>
  <c r="H1584" i="1"/>
  <c r="C1584" i="1"/>
  <c r="G1584" i="1" s="1"/>
  <c r="C1582" i="1"/>
  <c r="D1581" i="1"/>
  <c r="C1581" i="1"/>
  <c r="H1581" i="1" s="1"/>
  <c r="D1580" i="1"/>
  <c r="C1580" i="1"/>
  <c r="J1580" i="1" s="1"/>
  <c r="D1579" i="1"/>
  <c r="G1579" i="1" s="1"/>
  <c r="C1579" i="1"/>
  <c r="H1578" i="1"/>
  <c r="G1578" i="1"/>
  <c r="I1578" i="1" s="1"/>
  <c r="D1578" i="1"/>
  <c r="C1578" i="1"/>
  <c r="J1578" i="1" s="1"/>
  <c r="H1577" i="1"/>
  <c r="G1577" i="1"/>
  <c r="D1577" i="1"/>
  <c r="C1577" i="1"/>
  <c r="D1576" i="1"/>
  <c r="C1576" i="1"/>
  <c r="H1576" i="1" s="1"/>
  <c r="D1575" i="1"/>
  <c r="C1575" i="1"/>
  <c r="J1575" i="1" s="1"/>
  <c r="D1574" i="1"/>
  <c r="G1574" i="1" s="1"/>
  <c r="C1574" i="1"/>
  <c r="H1573" i="1"/>
  <c r="G1573" i="1"/>
  <c r="I1573" i="1" s="1"/>
  <c r="D1573" i="1"/>
  <c r="C1573" i="1"/>
  <c r="J1573" i="1" s="1"/>
  <c r="H1572" i="1"/>
  <c r="G1572" i="1"/>
  <c r="D1572" i="1"/>
  <c r="C1572" i="1"/>
  <c r="H1571" i="1"/>
  <c r="G1571" i="1"/>
  <c r="D1571" i="1"/>
  <c r="C1571" i="1"/>
  <c r="D1570" i="1"/>
  <c r="C1570" i="1"/>
  <c r="H1570" i="1" s="1"/>
  <c r="D1569" i="1"/>
  <c r="C1569" i="1"/>
  <c r="J1569" i="1" s="1"/>
  <c r="G1568" i="1"/>
  <c r="D1568" i="1"/>
  <c r="C1568" i="1"/>
  <c r="H1567" i="1"/>
  <c r="G1567" i="1"/>
  <c r="I1567" i="1" s="1"/>
  <c r="D1567" i="1"/>
  <c r="C1567" i="1"/>
  <c r="J1567" i="1" s="1"/>
  <c r="D1566" i="1"/>
  <c r="C1566" i="1"/>
  <c r="H1566" i="1" s="1"/>
  <c r="D1565" i="1"/>
  <c r="C1565" i="1"/>
  <c r="J1565" i="1" s="1"/>
  <c r="G1564" i="1"/>
  <c r="D1564" i="1"/>
  <c r="C1564" i="1"/>
  <c r="D1563" i="1"/>
  <c r="C1563" i="1"/>
  <c r="G1563" i="1" s="1"/>
  <c r="H1562" i="1"/>
  <c r="G1562" i="1"/>
  <c r="I1562" i="1" s="1"/>
  <c r="D1562" i="1"/>
  <c r="C1562" i="1"/>
  <c r="J1562" i="1" s="1"/>
  <c r="I1561" i="1"/>
  <c r="G1561" i="1"/>
  <c r="D1561" i="1"/>
  <c r="C1561" i="1"/>
  <c r="H1561" i="1" s="1"/>
  <c r="D1560" i="1"/>
  <c r="C1560" i="1"/>
  <c r="J1560" i="1" s="1"/>
  <c r="D1559" i="1"/>
  <c r="C1559" i="1"/>
  <c r="G1559" i="1" s="1"/>
  <c r="H1558" i="1"/>
  <c r="G1558" i="1"/>
  <c r="I1558" i="1" s="1"/>
  <c r="D1558" i="1"/>
  <c r="C1558" i="1"/>
  <c r="J1558" i="1" s="1"/>
  <c r="D1557" i="1"/>
  <c r="C1557" i="1"/>
  <c r="H1557" i="1" s="1"/>
  <c r="D1556" i="1"/>
  <c r="C1556" i="1"/>
  <c r="G1556" i="1" s="1"/>
  <c r="D1555" i="1"/>
  <c r="H1554" i="1"/>
  <c r="G1554" i="1"/>
  <c r="I1554" i="1" s="1"/>
  <c r="D1554" i="1"/>
  <c r="C1554" i="1"/>
  <c r="J1554" i="1" s="1"/>
  <c r="I1553" i="1"/>
  <c r="G1553" i="1"/>
  <c r="D1553" i="1"/>
  <c r="C1553" i="1"/>
  <c r="H1553" i="1" s="1"/>
  <c r="D1552" i="1"/>
  <c r="C1552" i="1"/>
  <c r="J1552" i="1" s="1"/>
  <c r="D1551" i="1"/>
  <c r="C1551" i="1"/>
  <c r="G1551" i="1" s="1"/>
  <c r="H1550" i="1"/>
  <c r="G1550" i="1"/>
  <c r="I1550" i="1" s="1"/>
  <c r="D1550" i="1"/>
  <c r="C1550" i="1"/>
  <c r="J1550" i="1" s="1"/>
  <c r="I1549" i="1"/>
  <c r="G1549" i="1"/>
  <c r="D1549" i="1"/>
  <c r="C1549" i="1"/>
  <c r="H1549" i="1" s="1"/>
  <c r="D1548" i="1"/>
  <c r="C1548" i="1"/>
  <c r="J1548" i="1" s="1"/>
  <c r="D1547" i="1"/>
  <c r="C1547" i="1"/>
  <c r="G1547" i="1" s="1"/>
  <c r="D1546" i="1"/>
  <c r="J1546" i="1" s="1"/>
  <c r="C1546" i="1"/>
  <c r="H1545" i="1"/>
  <c r="D1545" i="1"/>
  <c r="C1545" i="1"/>
  <c r="J1544" i="1"/>
  <c r="H1544" i="1"/>
  <c r="G1544" i="1"/>
  <c r="D1544" i="1"/>
  <c r="C1544" i="1"/>
  <c r="D1543" i="1"/>
  <c r="C1543" i="1"/>
  <c r="G1543" i="1" s="1"/>
  <c r="D1542" i="1"/>
  <c r="J1542" i="1" s="1"/>
  <c r="C1542" i="1"/>
  <c r="D1541" i="1"/>
  <c r="C1541" i="1"/>
  <c r="H1541" i="1" s="1"/>
  <c r="D1540" i="1"/>
  <c r="C1540" i="1"/>
  <c r="C1539" i="1"/>
  <c r="D1537" i="1"/>
  <c r="D1536" i="1"/>
  <c r="C1536" i="1"/>
  <c r="H1536" i="1" s="1"/>
  <c r="D1535" i="1"/>
  <c r="C1535" i="1"/>
  <c r="G1535" i="1" s="1"/>
  <c r="H1534" i="1"/>
  <c r="D1534" i="1"/>
  <c r="C1534" i="1"/>
  <c r="G1534" i="1" s="1"/>
  <c r="H1533" i="1"/>
  <c r="D1533" i="1"/>
  <c r="C1533" i="1"/>
  <c r="D1532" i="1"/>
  <c r="C1532" i="1"/>
  <c r="H1532" i="1" s="1"/>
  <c r="D1531" i="1"/>
  <c r="C1531" i="1"/>
  <c r="G1531" i="1" s="1"/>
  <c r="H1530" i="1"/>
  <c r="D1530" i="1"/>
  <c r="C1530" i="1"/>
  <c r="G1530" i="1" s="1"/>
  <c r="H1529" i="1"/>
  <c r="D1529" i="1"/>
  <c r="C1529" i="1"/>
  <c r="D1528" i="1"/>
  <c r="C1528" i="1"/>
  <c r="H1528" i="1" s="1"/>
  <c r="D1527" i="1"/>
  <c r="C1527" i="1"/>
  <c r="G1527" i="1" s="1"/>
  <c r="H1526" i="1"/>
  <c r="D1526" i="1"/>
  <c r="C1526" i="1"/>
  <c r="G1526" i="1" s="1"/>
  <c r="H1525" i="1"/>
  <c r="D1525" i="1"/>
  <c r="C1525" i="1"/>
  <c r="D1524" i="1"/>
  <c r="C1524" i="1"/>
  <c r="H1524" i="1" s="1"/>
  <c r="D1523" i="1"/>
  <c r="C1523" i="1"/>
  <c r="G1523" i="1" s="1"/>
  <c r="H1522" i="1"/>
  <c r="D1522" i="1"/>
  <c r="C1522" i="1"/>
  <c r="G1522" i="1" s="1"/>
  <c r="H1521" i="1"/>
  <c r="D1521" i="1"/>
  <c r="C1521" i="1"/>
  <c r="D1520" i="1"/>
  <c r="C1520" i="1"/>
  <c r="H1520" i="1" s="1"/>
  <c r="D1519" i="1"/>
  <c r="C1519" i="1"/>
  <c r="G1519" i="1" s="1"/>
  <c r="H1518" i="1"/>
  <c r="D1518" i="1"/>
  <c r="C1518" i="1"/>
  <c r="G1518" i="1" s="1"/>
  <c r="H1517" i="1"/>
  <c r="D1517" i="1"/>
  <c r="C1517" i="1"/>
  <c r="D1516" i="1"/>
  <c r="C1516" i="1"/>
  <c r="H1516" i="1" s="1"/>
  <c r="D1515" i="1"/>
  <c r="C1515" i="1"/>
  <c r="G1515" i="1" s="1"/>
  <c r="D1514" i="1"/>
  <c r="H1514" i="1" s="1"/>
  <c r="C1514" i="1"/>
  <c r="H1513" i="1"/>
  <c r="D1513" i="1"/>
  <c r="C1513" i="1"/>
  <c r="D1512" i="1"/>
  <c r="C1512" i="1"/>
  <c r="H1512" i="1" s="1"/>
  <c r="D1511" i="1"/>
  <c r="C1511" i="1"/>
  <c r="G1511" i="1" s="1"/>
  <c r="C1510" i="1"/>
  <c r="H1509" i="1"/>
  <c r="D1509" i="1"/>
  <c r="C1509" i="1"/>
  <c r="D1508" i="1"/>
  <c r="C1508" i="1"/>
  <c r="H1508" i="1" s="1"/>
  <c r="D1507" i="1"/>
  <c r="C1507" i="1"/>
  <c r="G1507" i="1" s="1"/>
  <c r="H1506" i="1"/>
  <c r="D1506" i="1"/>
  <c r="C1506" i="1"/>
  <c r="G1506" i="1" s="1"/>
  <c r="H1505" i="1"/>
  <c r="D1505" i="1"/>
  <c r="C1505" i="1"/>
  <c r="D1504" i="1"/>
  <c r="C1504" i="1"/>
  <c r="H1504" i="1" s="1"/>
  <c r="D1503" i="1"/>
  <c r="C1503" i="1"/>
  <c r="G1503" i="1" s="1"/>
  <c r="H1502" i="1"/>
  <c r="D1502" i="1"/>
  <c r="C1502" i="1"/>
  <c r="G1502" i="1" s="1"/>
  <c r="H1501" i="1"/>
  <c r="D1501" i="1"/>
  <c r="C1501" i="1"/>
  <c r="D1500" i="1"/>
  <c r="C1500" i="1"/>
  <c r="H1500" i="1" s="1"/>
  <c r="D1499" i="1"/>
  <c r="C1499" i="1"/>
  <c r="G1499" i="1" s="1"/>
  <c r="H1498" i="1"/>
  <c r="D1498" i="1"/>
  <c r="C1498" i="1"/>
  <c r="G1498" i="1" s="1"/>
  <c r="H1497" i="1"/>
  <c r="D1497" i="1"/>
  <c r="C1497" i="1"/>
  <c r="D1496" i="1"/>
  <c r="C1496" i="1"/>
  <c r="H1496" i="1" s="1"/>
  <c r="D1495" i="1"/>
  <c r="C1495" i="1"/>
  <c r="G1495" i="1" s="1"/>
  <c r="H1494" i="1"/>
  <c r="D1494" i="1"/>
  <c r="C1494" i="1"/>
  <c r="G1494" i="1" s="1"/>
  <c r="H1493" i="1"/>
  <c r="D1493" i="1"/>
  <c r="C1493" i="1"/>
  <c r="D1492" i="1"/>
  <c r="C1492" i="1"/>
  <c r="H1492" i="1" s="1"/>
  <c r="D1491" i="1"/>
  <c r="C1491" i="1"/>
  <c r="G1491" i="1" s="1"/>
  <c r="H1490" i="1"/>
  <c r="D1490" i="1"/>
  <c r="C1490" i="1"/>
  <c r="G1490" i="1" s="1"/>
  <c r="H1489" i="1"/>
  <c r="D1489" i="1"/>
  <c r="C1489" i="1"/>
  <c r="G1488" i="1"/>
  <c r="D1488" i="1"/>
  <c r="H1488" i="1" s="1"/>
  <c r="C1488" i="1"/>
  <c r="G1487" i="1"/>
  <c r="D1487" i="1"/>
  <c r="H1487" i="1" s="1"/>
  <c r="C1487" i="1"/>
  <c r="G1486" i="1"/>
  <c r="D1486" i="1"/>
  <c r="H1486" i="1" s="1"/>
  <c r="C1486" i="1"/>
  <c r="G1485" i="1"/>
  <c r="D1485" i="1"/>
  <c r="H1485" i="1" s="1"/>
  <c r="C1485" i="1"/>
  <c r="G1484" i="1"/>
  <c r="D1484" i="1"/>
  <c r="H1484" i="1" s="1"/>
  <c r="C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D1399" i="1"/>
  <c r="H1399" i="1" s="1"/>
  <c r="C1399" i="1"/>
  <c r="D1398" i="1"/>
  <c r="H1398" i="1" s="1"/>
  <c r="C1398" i="1"/>
  <c r="G1397" i="1"/>
  <c r="D1397" i="1"/>
  <c r="H1397" i="1" s="1"/>
  <c r="C1397" i="1"/>
  <c r="D1396" i="1"/>
  <c r="H1396" i="1" s="1"/>
  <c r="C1396" i="1"/>
  <c r="D1395" i="1"/>
  <c r="C1395" i="1"/>
  <c r="D1394" i="1"/>
  <c r="H1394" i="1" s="1"/>
  <c r="C1394" i="1"/>
  <c r="G1393" i="1"/>
  <c r="D1393" i="1"/>
  <c r="H1393" i="1" s="1"/>
  <c r="C1393" i="1"/>
  <c r="G1392" i="1"/>
  <c r="D1392" i="1"/>
  <c r="H1392" i="1" s="1"/>
  <c r="C1392" i="1"/>
  <c r="D1391" i="1"/>
  <c r="H1391" i="1" s="1"/>
  <c r="C1391" i="1"/>
  <c r="D1390" i="1"/>
  <c r="H1390" i="1" s="1"/>
  <c r="C1390" i="1"/>
  <c r="G1390" i="1" s="1"/>
  <c r="D1389" i="1"/>
  <c r="H1389" i="1" s="1"/>
  <c r="C1389" i="1"/>
  <c r="D1388" i="1"/>
  <c r="C1388" i="1"/>
  <c r="G1388" i="1" s="1"/>
  <c r="D1387" i="1"/>
  <c r="C1387" i="1"/>
  <c r="G1387" i="1" s="1"/>
  <c r="D1386" i="1"/>
  <c r="H1386" i="1" s="1"/>
  <c r="C1386" i="1"/>
  <c r="D1385" i="1"/>
  <c r="C1385" i="1"/>
  <c r="D1384" i="1"/>
  <c r="C1384"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D1358" i="1"/>
  <c r="H1358" i="1" s="1"/>
  <c r="C1358" i="1"/>
  <c r="D1357" i="1"/>
  <c r="H1357" i="1" s="1"/>
  <c r="C1357" i="1"/>
  <c r="D1356" i="1"/>
  <c r="H1356" i="1" s="1"/>
  <c r="C1356" i="1"/>
  <c r="G1355" i="1"/>
  <c r="D1355" i="1"/>
  <c r="H1355" i="1" s="1"/>
  <c r="C1355" i="1"/>
  <c r="D1354" i="1"/>
  <c r="H1354" i="1" s="1"/>
  <c r="C1354" i="1"/>
  <c r="D1353" i="1"/>
  <c r="H1353" i="1" s="1"/>
  <c r="C1353" i="1"/>
  <c r="D1352" i="1"/>
  <c r="H1352" i="1" s="1"/>
  <c r="C1352" i="1"/>
  <c r="G1351" i="1"/>
  <c r="D1351" i="1"/>
  <c r="H1351" i="1" s="1"/>
  <c r="C1351" i="1"/>
  <c r="D1350" i="1"/>
  <c r="H1350" i="1" s="1"/>
  <c r="C1350" i="1"/>
  <c r="D1349" i="1"/>
  <c r="H1349" i="1" s="1"/>
  <c r="C1349" i="1"/>
  <c r="D1348" i="1"/>
  <c r="H1348" i="1" s="1"/>
  <c r="C1348" i="1"/>
  <c r="G1347" i="1"/>
  <c r="D1347" i="1"/>
  <c r="H1347" i="1" s="1"/>
  <c r="C1347" i="1"/>
  <c r="D1346" i="1"/>
  <c r="H1346" i="1" s="1"/>
  <c r="C1346" i="1"/>
  <c r="D1345" i="1"/>
  <c r="H1345" i="1" s="1"/>
  <c r="C1345" i="1"/>
  <c r="D1344" i="1"/>
  <c r="H1344" i="1" s="1"/>
  <c r="C1344" i="1"/>
  <c r="G1343" i="1"/>
  <c r="D1343" i="1"/>
  <c r="H1343" i="1" s="1"/>
  <c r="C1343" i="1"/>
  <c r="D1342" i="1"/>
  <c r="H1342" i="1" s="1"/>
  <c r="C1342" i="1"/>
  <c r="D1341" i="1"/>
  <c r="H1341" i="1" s="1"/>
  <c r="C1341" i="1"/>
  <c r="D1340" i="1"/>
  <c r="C1340" i="1"/>
  <c r="G1339" i="1"/>
  <c r="D1339" i="1"/>
  <c r="H1339" i="1" s="1"/>
  <c r="C1339" i="1"/>
  <c r="D1338" i="1"/>
  <c r="H1338" i="1" s="1"/>
  <c r="C1338" i="1"/>
  <c r="D1337" i="1"/>
  <c r="H1337" i="1" s="1"/>
  <c r="C1337" i="1"/>
  <c r="D1336" i="1"/>
  <c r="H1336" i="1" s="1"/>
  <c r="C1336" i="1"/>
  <c r="G1335" i="1"/>
  <c r="D1335" i="1"/>
  <c r="H1335" i="1" s="1"/>
  <c r="C1335" i="1"/>
  <c r="D1334" i="1"/>
  <c r="H1334" i="1" s="1"/>
  <c r="C1334" i="1"/>
  <c r="D1333" i="1"/>
  <c r="H1333" i="1" s="1"/>
  <c r="C1333" i="1"/>
  <c r="D1332" i="1"/>
  <c r="H1332" i="1" s="1"/>
  <c r="C1332" i="1"/>
  <c r="G1331" i="1"/>
  <c r="D1331" i="1"/>
  <c r="H1331" i="1" s="1"/>
  <c r="C1331" i="1"/>
  <c r="D1330" i="1"/>
  <c r="H1330" i="1" s="1"/>
  <c r="C1330" i="1"/>
  <c r="D1329" i="1"/>
  <c r="H1329" i="1" s="1"/>
  <c r="C1329" i="1"/>
  <c r="D1328" i="1"/>
  <c r="H1328" i="1" s="1"/>
  <c r="C1328" i="1"/>
  <c r="G1327" i="1"/>
  <c r="D1327" i="1"/>
  <c r="H1327" i="1" s="1"/>
  <c r="C1327" i="1"/>
  <c r="D1326" i="1"/>
  <c r="H1326" i="1" s="1"/>
  <c r="C1326" i="1"/>
  <c r="D1325" i="1"/>
  <c r="H1325" i="1" s="1"/>
  <c r="C1325" i="1"/>
  <c r="D1324" i="1"/>
  <c r="H1324" i="1" s="1"/>
  <c r="C1324" i="1"/>
  <c r="G1323" i="1"/>
  <c r="D1323" i="1"/>
  <c r="H1323" i="1" s="1"/>
  <c r="C1323" i="1"/>
  <c r="D1322" i="1"/>
  <c r="H1322" i="1" s="1"/>
  <c r="C1322" i="1"/>
  <c r="D1321" i="1"/>
  <c r="H1321" i="1" s="1"/>
  <c r="C1321" i="1"/>
  <c r="D1320" i="1"/>
  <c r="H1320" i="1" s="1"/>
  <c r="C1320" i="1"/>
  <c r="G1319" i="1"/>
  <c r="D1319" i="1"/>
  <c r="H1319" i="1" s="1"/>
  <c r="C1319" i="1"/>
  <c r="D1318" i="1"/>
  <c r="H1318" i="1" s="1"/>
  <c r="C1318" i="1"/>
  <c r="D1317" i="1"/>
  <c r="H1317" i="1" s="1"/>
  <c r="C1317" i="1"/>
  <c r="D1316" i="1"/>
  <c r="H1316" i="1" s="1"/>
  <c r="C1316" i="1"/>
  <c r="G1315"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C1299" i="1"/>
  <c r="D1298" i="1"/>
  <c r="H1298" i="1" s="1"/>
  <c r="C1298" i="1"/>
  <c r="D1297" i="1"/>
  <c r="C1297" i="1"/>
  <c r="D1296" i="1"/>
  <c r="H1296" i="1" s="1"/>
  <c r="C1296" i="1"/>
  <c r="D1295" i="1"/>
  <c r="C1295" i="1"/>
  <c r="D1294" i="1"/>
  <c r="C1294" i="1"/>
  <c r="D1293" i="1"/>
  <c r="C1293" i="1"/>
  <c r="D1292" i="1"/>
  <c r="C1292" i="1"/>
  <c r="D1291" i="1"/>
  <c r="C1291" i="1"/>
  <c r="G1291" i="1" s="1"/>
  <c r="D1290" i="1"/>
  <c r="C1290" i="1"/>
  <c r="D1289" i="1"/>
  <c r="H1289" i="1" s="1"/>
  <c r="C1289" i="1"/>
  <c r="D1288" i="1"/>
  <c r="C1288" i="1"/>
  <c r="D1287" i="1"/>
  <c r="C1287" i="1"/>
  <c r="D1286" i="1"/>
  <c r="C1286" i="1"/>
  <c r="D1285" i="1"/>
  <c r="C1285" i="1"/>
  <c r="D1284" i="1"/>
  <c r="C1284" i="1"/>
  <c r="G1283" i="1"/>
  <c r="D1283" i="1"/>
  <c r="H1283" i="1" s="1"/>
  <c r="C1283" i="1"/>
  <c r="D1282" i="1"/>
  <c r="C1282" i="1"/>
  <c r="D1281" i="1"/>
  <c r="C1281" i="1"/>
  <c r="D1280" i="1"/>
  <c r="C1280" i="1"/>
  <c r="D1279" i="1"/>
  <c r="H1279" i="1" s="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H1267" i="1" s="1"/>
  <c r="C1267" i="1"/>
  <c r="D1266" i="1"/>
  <c r="H1266" i="1" s="1"/>
  <c r="C1266" i="1"/>
  <c r="D1265" i="1"/>
  <c r="H1265" i="1" s="1"/>
  <c r="C1265" i="1"/>
  <c r="D1264" i="1"/>
  <c r="H1264" i="1" s="1"/>
  <c r="C1264" i="1"/>
  <c r="G1263" i="1"/>
  <c r="D1263" i="1"/>
  <c r="H1263" i="1" s="1"/>
  <c r="C1263" i="1"/>
  <c r="D1262" i="1"/>
  <c r="H1262" i="1" s="1"/>
  <c r="C1262" i="1"/>
  <c r="D1261" i="1"/>
  <c r="H1261" i="1" s="1"/>
  <c r="C1261" i="1"/>
  <c r="C1260" i="1"/>
  <c r="D1258" i="1"/>
  <c r="H1258" i="1" s="1"/>
  <c r="C1258" i="1"/>
  <c r="D1257" i="1"/>
  <c r="H1257" i="1" s="1"/>
  <c r="C1257" i="1"/>
  <c r="D1256" i="1"/>
  <c r="H1256" i="1" s="1"/>
  <c r="C1256" i="1"/>
  <c r="D1254" i="1"/>
  <c r="H1254" i="1" s="1"/>
  <c r="C1254" i="1"/>
  <c r="D1253" i="1"/>
  <c r="H1253" i="1" s="1"/>
  <c r="C1253" i="1"/>
  <c r="D1252" i="1"/>
  <c r="H1252" i="1" s="1"/>
  <c r="C1252" i="1"/>
  <c r="D1251" i="1"/>
  <c r="C1251" i="1"/>
  <c r="D1250" i="1"/>
  <c r="H1250" i="1" s="1"/>
  <c r="C1250" i="1"/>
  <c r="G1249" i="1"/>
  <c r="D1249" i="1"/>
  <c r="H1249" i="1" s="1"/>
  <c r="C1249" i="1"/>
  <c r="D1248" i="1"/>
  <c r="H1248" i="1" s="1"/>
  <c r="C1248" i="1"/>
  <c r="D1247" i="1"/>
  <c r="H1247" i="1" s="1"/>
  <c r="C1247" i="1"/>
  <c r="D1246" i="1"/>
  <c r="H1246" i="1" s="1"/>
  <c r="C1246" i="1"/>
  <c r="G1245"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G1237"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C1215" i="1"/>
  <c r="G1214"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6" i="1"/>
  <c r="H1206" i="1" s="1"/>
  <c r="C1206" i="1"/>
  <c r="D1205" i="1"/>
  <c r="H1205" i="1" s="1"/>
  <c r="C1205" i="1"/>
  <c r="D1204" i="1"/>
  <c r="H1204" i="1" s="1"/>
  <c r="C1204" i="1"/>
  <c r="D1203" i="1"/>
  <c r="H1203" i="1" s="1"/>
  <c r="C1203" i="1"/>
  <c r="D1202" i="1"/>
  <c r="H1202" i="1" s="1"/>
  <c r="C1202" i="1"/>
  <c r="D1201" i="1"/>
  <c r="H1201" i="1" s="1"/>
  <c r="C1201" i="1"/>
  <c r="D1200" i="1"/>
  <c r="C1200" i="1"/>
  <c r="D1199" i="1"/>
  <c r="G1199" i="1" s="1"/>
  <c r="C1199" i="1"/>
  <c r="H1198" i="1"/>
  <c r="D1198" i="1"/>
  <c r="G1198" i="1" s="1"/>
  <c r="C1198" i="1"/>
  <c r="D1197" i="1"/>
  <c r="G1197" i="1" s="1"/>
  <c r="C1197" i="1"/>
  <c r="D1196" i="1"/>
  <c r="G1196" i="1" s="1"/>
  <c r="C1196" i="1"/>
  <c r="D1195" i="1"/>
  <c r="G1195" i="1" s="1"/>
  <c r="C1195" i="1"/>
  <c r="H1194" i="1"/>
  <c r="D1194" i="1"/>
  <c r="G1194" i="1" s="1"/>
  <c r="C1194" i="1"/>
  <c r="D1193" i="1"/>
  <c r="G1193" i="1" s="1"/>
  <c r="C1193" i="1"/>
  <c r="H1192" i="1"/>
  <c r="D1192" i="1"/>
  <c r="G1192" i="1" s="1"/>
  <c r="C1192" i="1"/>
  <c r="D1191" i="1"/>
  <c r="G1191" i="1" s="1"/>
  <c r="C1191" i="1"/>
  <c r="D1190" i="1"/>
  <c r="G1190" i="1" s="1"/>
  <c r="C1190" i="1"/>
  <c r="H1189" i="1"/>
  <c r="D1189" i="1"/>
  <c r="G1189" i="1" s="1"/>
  <c r="C1189" i="1"/>
  <c r="H1188" i="1"/>
  <c r="D1188" i="1"/>
  <c r="G1188" i="1" s="1"/>
  <c r="C1188" i="1"/>
  <c r="D1187" i="1"/>
  <c r="G1187" i="1" s="1"/>
  <c r="C1187" i="1"/>
  <c r="H1186" i="1"/>
  <c r="D1186" i="1"/>
  <c r="G1186" i="1" s="1"/>
  <c r="C1186" i="1"/>
  <c r="D1185" i="1"/>
  <c r="G1185" i="1" s="1"/>
  <c r="C1185" i="1"/>
  <c r="D1184" i="1"/>
  <c r="G1184" i="1" s="1"/>
  <c r="C1184" i="1"/>
  <c r="D1183" i="1"/>
  <c r="G1183" i="1" s="1"/>
  <c r="C1183" i="1"/>
  <c r="D1182" i="1"/>
  <c r="D1179" i="1"/>
  <c r="G1179" i="1" s="1"/>
  <c r="C1179" i="1"/>
  <c r="D1178" i="1"/>
  <c r="G1178" i="1" s="1"/>
  <c r="C1178" i="1"/>
  <c r="D1177" i="1"/>
  <c r="G1177" i="1" s="1"/>
  <c r="C1177" i="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C1152"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H1051" i="1" s="1"/>
  <c r="C1051" i="1"/>
  <c r="C1050" i="1"/>
  <c r="G1049" i="1"/>
  <c r="D1049" i="1"/>
  <c r="H1049" i="1" s="1"/>
  <c r="C1049" i="1"/>
  <c r="D1048" i="1"/>
  <c r="C1048" i="1"/>
  <c r="D1047" i="1"/>
  <c r="H1047" i="1" s="1"/>
  <c r="C1047" i="1"/>
  <c r="D1046" i="1"/>
  <c r="H1046" i="1" s="1"/>
  <c r="C1046" i="1"/>
  <c r="D1045" i="1"/>
  <c r="H1045" i="1" s="1"/>
  <c r="C1045" i="1"/>
  <c r="D1044" i="1"/>
  <c r="C1044" i="1"/>
  <c r="D1043" i="1"/>
  <c r="H1043" i="1" s="1"/>
  <c r="C1043" i="1"/>
  <c r="D1042" i="1"/>
  <c r="H1042" i="1" s="1"/>
  <c r="C1042" i="1"/>
  <c r="G1041" i="1"/>
  <c r="D1041" i="1"/>
  <c r="H1041" i="1" s="1"/>
  <c r="C1041" i="1"/>
  <c r="D1040" i="1"/>
  <c r="C1040" i="1"/>
  <c r="D1039" i="1"/>
  <c r="H1039" i="1" s="1"/>
  <c r="C1039" i="1"/>
  <c r="D1038" i="1"/>
  <c r="H1038" i="1" s="1"/>
  <c r="C1038" i="1"/>
  <c r="G1037" i="1"/>
  <c r="D1037" i="1"/>
  <c r="H1037" i="1" s="1"/>
  <c r="C1037" i="1"/>
  <c r="D1036" i="1"/>
  <c r="C1036" i="1"/>
  <c r="D1035" i="1"/>
  <c r="H1035" i="1" s="1"/>
  <c r="C1035" i="1"/>
  <c r="C1034" i="1"/>
  <c r="D1033" i="1"/>
  <c r="H1033" i="1" s="1"/>
  <c r="C1033" i="1"/>
  <c r="D1032" i="1"/>
  <c r="C1032" i="1"/>
  <c r="D1031" i="1"/>
  <c r="H1031" i="1" s="1"/>
  <c r="C1031" i="1"/>
  <c r="D1030" i="1"/>
  <c r="H1030" i="1" s="1"/>
  <c r="C1030" i="1"/>
  <c r="D1029" i="1"/>
  <c r="H1029" i="1" s="1"/>
  <c r="C1029" i="1"/>
  <c r="D1028" i="1"/>
  <c r="C1028" i="1"/>
  <c r="D1027" i="1"/>
  <c r="H1027" i="1" s="1"/>
  <c r="C1027" i="1"/>
  <c r="D1026" i="1"/>
  <c r="H1026" i="1" s="1"/>
  <c r="C1026" i="1"/>
  <c r="G1025" i="1"/>
  <c r="D1025" i="1"/>
  <c r="H1025" i="1" s="1"/>
  <c r="C1025" i="1"/>
  <c r="D1024" i="1"/>
  <c r="C1024" i="1"/>
  <c r="D1023" i="1"/>
  <c r="H1023" i="1" s="1"/>
  <c r="C1023" i="1"/>
  <c r="D1022" i="1"/>
  <c r="H1022" i="1" s="1"/>
  <c r="C1022" i="1"/>
  <c r="D1021" i="1"/>
  <c r="H1021" i="1" s="1"/>
  <c r="C1021" i="1"/>
  <c r="D1020" i="1"/>
  <c r="C1020" i="1"/>
  <c r="D1019" i="1"/>
  <c r="H1019" i="1" s="1"/>
  <c r="C1019" i="1"/>
  <c r="D1018" i="1"/>
  <c r="H1018" i="1" s="1"/>
  <c r="C1018" i="1"/>
  <c r="C1017" i="1"/>
  <c r="D1016" i="1"/>
  <c r="C1016" i="1"/>
  <c r="D1015" i="1"/>
  <c r="H1015" i="1" s="1"/>
  <c r="C1015" i="1"/>
  <c r="D1014" i="1"/>
  <c r="H1014" i="1" s="1"/>
  <c r="C1014" i="1"/>
  <c r="D1013" i="1"/>
  <c r="H1013" i="1" s="1"/>
  <c r="C1013" i="1"/>
  <c r="G1010" i="1"/>
  <c r="D1010" i="1"/>
  <c r="H1010" i="1" s="1"/>
  <c r="C1010" i="1"/>
  <c r="D1009" i="1"/>
  <c r="C1009" i="1"/>
  <c r="D1008" i="1"/>
  <c r="H1008" i="1" s="1"/>
  <c r="C1008" i="1"/>
  <c r="D1007" i="1"/>
  <c r="H1007" i="1" s="1"/>
  <c r="C1007" i="1"/>
  <c r="G1006" i="1"/>
  <c r="D1006" i="1"/>
  <c r="H1006" i="1" s="1"/>
  <c r="C1006" i="1"/>
  <c r="D1005" i="1"/>
  <c r="C1005" i="1"/>
  <c r="D1004" i="1"/>
  <c r="H1004" i="1" s="1"/>
  <c r="C1004" i="1"/>
  <c r="D1003" i="1"/>
  <c r="H1003" i="1" s="1"/>
  <c r="C1003" i="1"/>
  <c r="G1002" i="1"/>
  <c r="D1002" i="1"/>
  <c r="H1002" i="1" s="1"/>
  <c r="C1002" i="1"/>
  <c r="D1001" i="1"/>
  <c r="C1001" i="1"/>
  <c r="D1000" i="1"/>
  <c r="H1000" i="1" s="1"/>
  <c r="C1000" i="1"/>
  <c r="D999" i="1"/>
  <c r="H999" i="1" s="1"/>
  <c r="C999" i="1"/>
  <c r="G998" i="1"/>
  <c r="D998" i="1"/>
  <c r="H998" i="1" s="1"/>
  <c r="C998" i="1"/>
  <c r="D997" i="1"/>
  <c r="C997" i="1"/>
  <c r="D996" i="1"/>
  <c r="H996" i="1" s="1"/>
  <c r="C996" i="1"/>
  <c r="D995" i="1"/>
  <c r="H995" i="1" s="1"/>
  <c r="C995" i="1"/>
  <c r="G994" i="1"/>
  <c r="D994" i="1"/>
  <c r="H994" i="1" s="1"/>
  <c r="C994" i="1"/>
  <c r="D993" i="1"/>
  <c r="C993" i="1"/>
  <c r="D992" i="1"/>
  <c r="H992" i="1" s="1"/>
  <c r="C992" i="1"/>
  <c r="D991" i="1"/>
  <c r="H991" i="1" s="1"/>
  <c r="C991" i="1"/>
  <c r="G990" i="1"/>
  <c r="D990" i="1"/>
  <c r="H990" i="1" s="1"/>
  <c r="C990" i="1"/>
  <c r="D989" i="1"/>
  <c r="C989" i="1"/>
  <c r="D988" i="1"/>
  <c r="H988" i="1" s="1"/>
  <c r="C988" i="1"/>
  <c r="D987" i="1"/>
  <c r="H987" i="1" s="1"/>
  <c r="C987" i="1"/>
  <c r="G986" i="1"/>
  <c r="D986" i="1"/>
  <c r="H986" i="1" s="1"/>
  <c r="C986" i="1"/>
  <c r="D985" i="1"/>
  <c r="C985" i="1"/>
  <c r="D984" i="1"/>
  <c r="H984" i="1" s="1"/>
  <c r="C984" i="1"/>
  <c r="D983" i="1"/>
  <c r="H983" i="1" s="1"/>
  <c r="C983" i="1"/>
  <c r="G982" i="1"/>
  <c r="D982" i="1"/>
  <c r="H982" i="1" s="1"/>
  <c r="C982" i="1"/>
  <c r="D981" i="1"/>
  <c r="C981" i="1"/>
  <c r="D980" i="1"/>
  <c r="H980" i="1" s="1"/>
  <c r="C980" i="1"/>
  <c r="D979" i="1"/>
  <c r="H979" i="1" s="1"/>
  <c r="C979" i="1"/>
  <c r="G978" i="1"/>
  <c r="D978" i="1"/>
  <c r="H978" i="1" s="1"/>
  <c r="C978" i="1"/>
  <c r="D977" i="1"/>
  <c r="C977" i="1"/>
  <c r="D976" i="1"/>
  <c r="H976" i="1" s="1"/>
  <c r="C976" i="1"/>
  <c r="D975" i="1"/>
  <c r="H975" i="1" s="1"/>
  <c r="C975" i="1"/>
  <c r="G974" i="1"/>
  <c r="D974" i="1"/>
  <c r="H974" i="1" s="1"/>
  <c r="C974" i="1"/>
  <c r="D973" i="1"/>
  <c r="C973" i="1"/>
  <c r="D972" i="1"/>
  <c r="H972" i="1" s="1"/>
  <c r="C972" i="1"/>
  <c r="D971" i="1"/>
  <c r="H971" i="1" s="1"/>
  <c r="C971" i="1"/>
  <c r="G970" i="1"/>
  <c r="D970" i="1"/>
  <c r="H970" i="1" s="1"/>
  <c r="C970" i="1"/>
  <c r="D969" i="1"/>
  <c r="C969" i="1"/>
  <c r="D968" i="1"/>
  <c r="H968" i="1" s="1"/>
  <c r="C968" i="1"/>
  <c r="D967" i="1"/>
  <c r="H967" i="1" s="1"/>
  <c r="C967" i="1"/>
  <c r="G966" i="1"/>
  <c r="D966" i="1"/>
  <c r="H966" i="1" s="1"/>
  <c r="C966" i="1"/>
  <c r="D965" i="1"/>
  <c r="C965" i="1"/>
  <c r="D964" i="1"/>
  <c r="H964" i="1" s="1"/>
  <c r="C964" i="1"/>
  <c r="D963" i="1"/>
  <c r="H963" i="1" s="1"/>
  <c r="C963" i="1"/>
  <c r="G962" i="1"/>
  <c r="D962" i="1"/>
  <c r="H962" i="1" s="1"/>
  <c r="C962" i="1"/>
  <c r="D961" i="1"/>
  <c r="C961" i="1"/>
  <c r="D960" i="1"/>
  <c r="H960" i="1" s="1"/>
  <c r="C960" i="1"/>
  <c r="D959" i="1"/>
  <c r="H959" i="1" s="1"/>
  <c r="C959" i="1"/>
  <c r="G958" i="1"/>
  <c r="D958" i="1"/>
  <c r="H958" i="1" s="1"/>
  <c r="C958" i="1"/>
  <c r="D957" i="1"/>
  <c r="C957" i="1"/>
  <c r="D956" i="1"/>
  <c r="H956" i="1" s="1"/>
  <c r="C956" i="1"/>
  <c r="D955" i="1"/>
  <c r="H955" i="1" s="1"/>
  <c r="C955" i="1"/>
  <c r="G954" i="1"/>
  <c r="D954" i="1"/>
  <c r="H954" i="1" s="1"/>
  <c r="C954" i="1"/>
  <c r="D953" i="1"/>
  <c r="C953" i="1"/>
  <c r="D952" i="1"/>
  <c r="H952" i="1" s="1"/>
  <c r="C952" i="1"/>
  <c r="D951" i="1"/>
  <c r="H951" i="1" s="1"/>
  <c r="C951" i="1"/>
  <c r="G950" i="1"/>
  <c r="D950" i="1"/>
  <c r="H950" i="1" s="1"/>
  <c r="C950" i="1"/>
  <c r="D949" i="1"/>
  <c r="C949" i="1"/>
  <c r="D948" i="1"/>
  <c r="H948" i="1" s="1"/>
  <c r="C948" i="1"/>
  <c r="D947" i="1"/>
  <c r="H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D848" i="1"/>
  <c r="H848" i="1" s="1"/>
  <c r="C848" i="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D726" i="1"/>
  <c r="H726" i="1" s="1"/>
  <c r="C726" i="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D717" i="1"/>
  <c r="H717" i="1" s="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D678" i="1"/>
  <c r="H678" i="1" s="1"/>
  <c r="C678" i="1"/>
  <c r="D677" i="1"/>
  <c r="H677" i="1" s="1"/>
  <c r="C677" i="1"/>
  <c r="G677" i="1" s="1"/>
  <c r="D676" i="1"/>
  <c r="H676" i="1" s="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H652" i="1"/>
  <c r="D652" i="1"/>
  <c r="C652" i="1"/>
  <c r="G652" i="1" s="1"/>
  <c r="H651" i="1"/>
  <c r="D651" i="1"/>
  <c r="C651" i="1"/>
  <c r="G651" i="1" s="1"/>
  <c r="H650" i="1"/>
  <c r="D650" i="1"/>
  <c r="C650" i="1"/>
  <c r="G650" i="1" s="1"/>
  <c r="D649" i="1"/>
  <c r="H649" i="1" s="1"/>
  <c r="C649" i="1"/>
  <c r="G649" i="1" s="1"/>
  <c r="H648" i="1"/>
  <c r="D648" i="1"/>
  <c r="C648" i="1"/>
  <c r="G648" i="1" s="1"/>
  <c r="H647" i="1"/>
  <c r="D647" i="1"/>
  <c r="C647" i="1"/>
  <c r="D646" i="1"/>
  <c r="H646" i="1" s="1"/>
  <c r="C646" i="1"/>
  <c r="H645" i="1"/>
  <c r="D645" i="1"/>
  <c r="C645" i="1"/>
  <c r="G645" i="1" s="1"/>
  <c r="H636" i="1"/>
  <c r="D636" i="1"/>
  <c r="C636" i="1"/>
  <c r="G636" i="1" s="1"/>
  <c r="D635" i="1"/>
  <c r="H635" i="1" s="1"/>
  <c r="C635" i="1"/>
  <c r="H632" i="1"/>
  <c r="D632" i="1"/>
  <c r="C632" i="1"/>
  <c r="G632" i="1" s="1"/>
  <c r="H631" i="1"/>
  <c r="D631" i="1"/>
  <c r="C631" i="1"/>
  <c r="G631" i="1" s="1"/>
  <c r="H630" i="1"/>
  <c r="D630" i="1"/>
  <c r="C630" i="1"/>
  <c r="G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D481" i="1"/>
  <c r="C481" i="1"/>
  <c r="G481" i="1" s="1"/>
  <c r="D480" i="1"/>
  <c r="C480" i="1"/>
  <c r="G480" i="1" s="1"/>
  <c r="H479" i="1"/>
  <c r="D479" i="1"/>
  <c r="C479" i="1"/>
  <c r="G479" i="1" s="1"/>
  <c r="H478" i="1"/>
  <c r="D478" i="1"/>
  <c r="C478" i="1"/>
  <c r="G478" i="1" s="1"/>
  <c r="D477" i="1"/>
  <c r="C477" i="1"/>
  <c r="G477" i="1" s="1"/>
  <c r="D476" i="1"/>
  <c r="C476" i="1"/>
  <c r="G476" i="1" s="1"/>
  <c r="H475" i="1"/>
  <c r="D475" i="1"/>
  <c r="C475" i="1"/>
  <c r="G475" i="1" s="1"/>
  <c r="H474" i="1"/>
  <c r="D474" i="1"/>
  <c r="C474" i="1"/>
  <c r="G474" i="1" s="1"/>
  <c r="D473" i="1"/>
  <c r="C473" i="1"/>
  <c r="G473" i="1" s="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D460" i="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H451" i="1"/>
  <c r="D451" i="1"/>
  <c r="C451" i="1"/>
  <c r="G451" i="1" s="1"/>
  <c r="H450" i="1"/>
  <c r="D450" i="1"/>
  <c r="C450" i="1"/>
  <c r="G450" i="1" s="1"/>
  <c r="D449" i="1"/>
  <c r="C449" i="1"/>
  <c r="G449" i="1" s="1"/>
  <c r="D448" i="1"/>
  <c r="C448" i="1"/>
  <c r="G448" i="1" s="1"/>
  <c r="H447" i="1"/>
  <c r="D447" i="1"/>
  <c r="C447" i="1"/>
  <c r="G447" i="1" s="1"/>
  <c r="H446" i="1"/>
  <c r="D446" i="1"/>
  <c r="C446" i="1"/>
  <c r="G446" i="1" s="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D437" i="1"/>
  <c r="C437" i="1"/>
  <c r="G437" i="1" s="1"/>
  <c r="D436" i="1"/>
  <c r="C436" i="1"/>
  <c r="G436" i="1" s="1"/>
  <c r="H435" i="1"/>
  <c r="D435" i="1"/>
  <c r="C435" i="1"/>
  <c r="G435" i="1" s="1"/>
  <c r="H434" i="1"/>
  <c r="D434" i="1"/>
  <c r="C434" i="1"/>
  <c r="G434" i="1" s="1"/>
  <c r="D433" i="1"/>
  <c r="C433" i="1"/>
  <c r="G433" i="1" s="1"/>
  <c r="D432" i="1"/>
  <c r="C432" i="1"/>
  <c r="G432" i="1" s="1"/>
  <c r="H431" i="1"/>
  <c r="D431" i="1"/>
  <c r="C431" i="1"/>
  <c r="G431" i="1" s="1"/>
  <c r="H430" i="1"/>
  <c r="D430" i="1"/>
  <c r="C430" i="1"/>
  <c r="G430" i="1" s="1"/>
  <c r="D429" i="1"/>
  <c r="C429" i="1"/>
  <c r="G429" i="1" s="1"/>
  <c r="D428" i="1"/>
  <c r="C428" i="1"/>
  <c r="G428" i="1" s="1"/>
  <c r="H427" i="1"/>
  <c r="D427" i="1"/>
  <c r="C427" i="1"/>
  <c r="G427" i="1" s="1"/>
  <c r="H426" i="1"/>
  <c r="D426" i="1"/>
  <c r="C426" i="1"/>
  <c r="G426" i="1" s="1"/>
  <c r="D425" i="1"/>
  <c r="C425" i="1"/>
  <c r="G425" i="1" s="1"/>
  <c r="D423" i="1"/>
  <c r="H423" i="1" s="1"/>
  <c r="C423" i="1"/>
  <c r="C422" i="1"/>
  <c r="C421" i="1"/>
  <c r="H416" i="1"/>
  <c r="D416" i="1"/>
  <c r="C416" i="1"/>
  <c r="D415" i="1"/>
  <c r="C415" i="1"/>
  <c r="D414" i="1"/>
  <c r="C414" i="1"/>
  <c r="D411" i="1"/>
  <c r="C411" i="1"/>
  <c r="G411" i="1" s="1"/>
  <c r="D410" i="1"/>
  <c r="C410" i="1"/>
  <c r="G410" i="1" s="1"/>
  <c r="H409" i="1"/>
  <c r="D409" i="1"/>
  <c r="C409" i="1"/>
  <c r="G409" i="1" s="1"/>
  <c r="H408" i="1"/>
  <c r="D408" i="1"/>
  <c r="C408" i="1"/>
  <c r="G408" i="1" s="1"/>
  <c r="D407" i="1"/>
  <c r="C407" i="1"/>
  <c r="G407" i="1" s="1"/>
  <c r="D406" i="1"/>
  <c r="C406" i="1"/>
  <c r="G406" i="1" s="1"/>
  <c r="H405" i="1"/>
  <c r="D405" i="1"/>
  <c r="C405" i="1"/>
  <c r="G405" i="1" s="1"/>
  <c r="H404" i="1"/>
  <c r="D404" i="1"/>
  <c r="C404" i="1"/>
  <c r="G404" i="1" s="1"/>
  <c r="D403" i="1"/>
  <c r="C403" i="1"/>
  <c r="G403" i="1" s="1"/>
  <c r="D402" i="1"/>
  <c r="C402" i="1"/>
  <c r="G402" i="1" s="1"/>
  <c r="H401" i="1"/>
  <c r="D401" i="1"/>
  <c r="C401" i="1"/>
  <c r="G401" i="1" s="1"/>
  <c r="H400" i="1"/>
  <c r="D400" i="1"/>
  <c r="C400" i="1"/>
  <c r="G400" i="1" s="1"/>
  <c r="D399" i="1"/>
  <c r="C399" i="1"/>
  <c r="G399" i="1" s="1"/>
  <c r="D398" i="1"/>
  <c r="C398" i="1"/>
  <c r="G398" i="1" s="1"/>
  <c r="H397" i="1"/>
  <c r="D397" i="1"/>
  <c r="C397" i="1"/>
  <c r="G397" i="1" s="1"/>
  <c r="H396" i="1"/>
  <c r="D396" i="1"/>
  <c r="C396" i="1"/>
  <c r="G396" i="1" s="1"/>
  <c r="D395" i="1"/>
  <c r="C395" i="1"/>
  <c r="G395" i="1" s="1"/>
  <c r="D394" i="1"/>
  <c r="C394" i="1"/>
  <c r="G394" i="1" s="1"/>
  <c r="H393" i="1"/>
  <c r="D393" i="1"/>
  <c r="C393" i="1"/>
  <c r="G393" i="1" s="1"/>
  <c r="H392" i="1"/>
  <c r="D392" i="1"/>
  <c r="C392" i="1"/>
  <c r="G392" i="1" s="1"/>
  <c r="D391" i="1"/>
  <c r="C391" i="1"/>
  <c r="G391" i="1" s="1"/>
  <c r="D390" i="1"/>
  <c r="C390" i="1"/>
  <c r="G390" i="1" s="1"/>
  <c r="H389" i="1"/>
  <c r="D389" i="1"/>
  <c r="C389" i="1"/>
  <c r="G389" i="1" s="1"/>
  <c r="D388" i="1"/>
  <c r="H388" i="1" s="1"/>
  <c r="C388" i="1"/>
  <c r="D387" i="1"/>
  <c r="C387" i="1"/>
  <c r="G387" i="1" s="1"/>
  <c r="D386" i="1"/>
  <c r="C386" i="1"/>
  <c r="G386" i="1" s="1"/>
  <c r="H385" i="1"/>
  <c r="D385" i="1"/>
  <c r="C385" i="1"/>
  <c r="G385" i="1" s="1"/>
  <c r="H384" i="1"/>
  <c r="D384" i="1"/>
  <c r="C384" i="1"/>
  <c r="G384" i="1" s="1"/>
  <c r="D383" i="1"/>
  <c r="C383" i="1"/>
  <c r="G383" i="1" s="1"/>
  <c r="D382" i="1"/>
  <c r="C382" i="1"/>
  <c r="G382" i="1" s="1"/>
  <c r="H381" i="1"/>
  <c r="D381" i="1"/>
  <c r="C381" i="1"/>
  <c r="G381" i="1" s="1"/>
  <c r="D380" i="1"/>
  <c r="H380" i="1" s="1"/>
  <c r="C380" i="1"/>
  <c r="D379" i="1"/>
  <c r="C379" i="1"/>
  <c r="G379" i="1" s="1"/>
  <c r="D378" i="1"/>
  <c r="C378" i="1"/>
  <c r="D377" i="1"/>
  <c r="H377" i="1" s="1"/>
  <c r="C377" i="1"/>
  <c r="H376" i="1"/>
  <c r="D376" i="1"/>
  <c r="C376" i="1"/>
  <c r="G376" i="1" s="1"/>
  <c r="D375" i="1"/>
  <c r="C375" i="1"/>
  <c r="G375" i="1" s="1"/>
  <c r="C374" i="1"/>
  <c r="H373" i="1"/>
  <c r="D373" i="1"/>
  <c r="C373" i="1"/>
  <c r="G373" i="1" s="1"/>
  <c r="H372" i="1"/>
  <c r="D372" i="1"/>
  <c r="C372" i="1"/>
  <c r="G372" i="1" s="1"/>
  <c r="D371" i="1"/>
  <c r="C371" i="1"/>
  <c r="G371" i="1" s="1"/>
  <c r="D370" i="1"/>
  <c r="C370" i="1"/>
  <c r="G370" i="1" s="1"/>
  <c r="H369" i="1"/>
  <c r="D369" i="1"/>
  <c r="C369" i="1"/>
  <c r="G369" i="1" s="1"/>
  <c r="D367" i="1"/>
  <c r="C367" i="1"/>
  <c r="G367" i="1" s="1"/>
  <c r="D366" i="1"/>
  <c r="C366" i="1"/>
  <c r="G366" i="1" s="1"/>
  <c r="H365" i="1"/>
  <c r="D365" i="1"/>
  <c r="C365" i="1"/>
  <c r="G365" i="1" s="1"/>
  <c r="H364" i="1"/>
  <c r="D364" i="1"/>
  <c r="C364" i="1"/>
  <c r="G364" i="1" s="1"/>
  <c r="D363" i="1"/>
  <c r="C363" i="1"/>
  <c r="G363" i="1" s="1"/>
  <c r="D362" i="1"/>
  <c r="C362" i="1"/>
  <c r="G362" i="1" s="1"/>
  <c r="H361" i="1"/>
  <c r="D361" i="1"/>
  <c r="C361" i="1"/>
  <c r="G361" i="1" s="1"/>
  <c r="H360" i="1"/>
  <c r="D360" i="1"/>
  <c r="C360" i="1"/>
  <c r="G360" i="1" s="1"/>
  <c r="D359" i="1"/>
  <c r="C359" i="1"/>
  <c r="G359" i="1" s="1"/>
  <c r="D358" i="1"/>
  <c r="C358" i="1"/>
  <c r="G358" i="1" s="1"/>
  <c r="H357" i="1"/>
  <c r="D357" i="1"/>
  <c r="C357" i="1"/>
  <c r="G357" i="1" s="1"/>
  <c r="H356" i="1"/>
  <c r="D356" i="1"/>
  <c r="C356" i="1"/>
  <c r="G356" i="1" s="1"/>
  <c r="D354" i="1"/>
  <c r="C354" i="1"/>
  <c r="G354" i="1" s="1"/>
  <c r="H353" i="1"/>
  <c r="D353" i="1"/>
  <c r="C353" i="1"/>
  <c r="G353" i="1" s="1"/>
  <c r="H352" i="1"/>
  <c r="D352" i="1"/>
  <c r="C352" i="1"/>
  <c r="G352" i="1" s="1"/>
  <c r="D351" i="1"/>
  <c r="C351" i="1"/>
  <c r="G351" i="1" s="1"/>
  <c r="D350" i="1"/>
  <c r="C350" i="1"/>
  <c r="G350" i="1" s="1"/>
  <c r="H349" i="1"/>
  <c r="D349" i="1"/>
  <c r="C349" i="1"/>
  <c r="G349" i="1" s="1"/>
  <c r="D348" i="1"/>
  <c r="H348" i="1" s="1"/>
  <c r="C348" i="1"/>
  <c r="D347" i="1"/>
  <c r="C347" i="1"/>
  <c r="G347" i="1" s="1"/>
  <c r="D346" i="1"/>
  <c r="C346" i="1"/>
  <c r="D345" i="1"/>
  <c r="H345" i="1" s="1"/>
  <c r="C345" i="1"/>
  <c r="H344" i="1"/>
  <c r="D344" i="1"/>
  <c r="C344" i="1"/>
  <c r="D343" i="1"/>
  <c r="C343" i="1"/>
  <c r="D342" i="1"/>
  <c r="C342" i="1"/>
  <c r="G342" i="1" s="1"/>
  <c r="D341" i="1"/>
  <c r="H341" i="1" s="1"/>
  <c r="C341" i="1"/>
  <c r="D340" i="1"/>
  <c r="H340" i="1" s="1"/>
  <c r="C340" i="1"/>
  <c r="D339" i="1"/>
  <c r="C339" i="1"/>
  <c r="G339" i="1" s="1"/>
  <c r="D338" i="1"/>
  <c r="C338" i="1"/>
  <c r="D337" i="1"/>
  <c r="H337" i="1" s="1"/>
  <c r="C337" i="1"/>
  <c r="D336" i="1"/>
  <c r="H336" i="1" s="1"/>
  <c r="C336" i="1"/>
  <c r="D335" i="1"/>
  <c r="C335" i="1"/>
  <c r="D334" i="1"/>
  <c r="C334" i="1"/>
  <c r="G334" i="1" s="1"/>
  <c r="H333" i="1"/>
  <c r="D333" i="1"/>
  <c r="C333" i="1"/>
  <c r="H332" i="1"/>
  <c r="D332" i="1"/>
  <c r="C332" i="1"/>
  <c r="G332" i="1" s="1"/>
  <c r="D331" i="1"/>
  <c r="C331" i="1"/>
  <c r="D330" i="1"/>
  <c r="C330" i="1"/>
  <c r="D329" i="1"/>
  <c r="H329" i="1" s="1"/>
  <c r="C329" i="1"/>
  <c r="D328" i="1"/>
  <c r="H328" i="1" s="1"/>
  <c r="C328" i="1"/>
  <c r="G328" i="1" s="1"/>
  <c r="D327" i="1"/>
  <c r="C327" i="1"/>
  <c r="G327" i="1" s="1"/>
  <c r="D326" i="1"/>
  <c r="C326" i="1"/>
  <c r="D325" i="1"/>
  <c r="H325" i="1" s="1"/>
  <c r="C325" i="1"/>
  <c r="G325" i="1" s="1"/>
  <c r="H324" i="1"/>
  <c r="D324" i="1"/>
  <c r="C324" i="1"/>
  <c r="G324" i="1" s="1"/>
  <c r="D323" i="1"/>
  <c r="C323" i="1"/>
  <c r="G323" i="1" s="1"/>
  <c r="D322" i="1"/>
  <c r="C322" i="1"/>
  <c r="D321" i="1"/>
  <c r="H321" i="1" s="1"/>
  <c r="C321" i="1"/>
  <c r="D320" i="1"/>
  <c r="H320" i="1" s="1"/>
  <c r="C320" i="1"/>
  <c r="G320" i="1" s="1"/>
  <c r="D319" i="1"/>
  <c r="C319" i="1"/>
  <c r="G319" i="1" s="1"/>
  <c r="D318" i="1"/>
  <c r="C318" i="1"/>
  <c r="G318" i="1" s="1"/>
  <c r="D317" i="1"/>
  <c r="H317" i="1" s="1"/>
  <c r="C317" i="1"/>
  <c r="D315" i="1"/>
  <c r="C315" i="1"/>
  <c r="G315" i="1" s="1"/>
  <c r="D314" i="1"/>
  <c r="C314" i="1"/>
  <c r="G314" i="1" s="1"/>
  <c r="H313" i="1"/>
  <c r="D313" i="1"/>
  <c r="C313" i="1"/>
  <c r="G313" i="1" s="1"/>
  <c r="D312" i="1"/>
  <c r="H312" i="1" s="1"/>
  <c r="C312" i="1"/>
  <c r="D311" i="1"/>
  <c r="C311" i="1"/>
  <c r="G311" i="1" s="1"/>
  <c r="D310" i="1"/>
  <c r="C310" i="1"/>
  <c r="G310" i="1" s="1"/>
  <c r="C309" i="1"/>
  <c r="D308" i="1"/>
  <c r="H308" i="1" s="1"/>
  <c r="C308" i="1"/>
  <c r="D307" i="1"/>
  <c r="C307" i="1"/>
  <c r="G307" i="1" s="1"/>
  <c r="D306" i="1"/>
  <c r="C306" i="1"/>
  <c r="D305" i="1"/>
  <c r="H305" i="1" s="1"/>
  <c r="C305" i="1"/>
  <c r="D302" i="1"/>
  <c r="C302" i="1"/>
  <c r="D301" i="1"/>
  <c r="H301" i="1" s="1"/>
  <c r="C301" i="1"/>
  <c r="H300" i="1"/>
  <c r="D300" i="1"/>
  <c r="C300" i="1"/>
  <c r="D299" i="1"/>
  <c r="C299" i="1"/>
  <c r="D298" i="1"/>
  <c r="C298" i="1"/>
  <c r="D294" i="1"/>
  <c r="C294" i="1"/>
  <c r="G294" i="1" s="1"/>
  <c r="D293" i="1"/>
  <c r="C293" i="1"/>
  <c r="G293" i="1" s="1"/>
  <c r="H292" i="1"/>
  <c r="D292" i="1"/>
  <c r="C292" i="1"/>
  <c r="G292" i="1" s="1"/>
  <c r="H291" i="1"/>
  <c r="D291" i="1"/>
  <c r="C291" i="1"/>
  <c r="G291" i="1" s="1"/>
  <c r="D290" i="1"/>
  <c r="C290" i="1"/>
  <c r="G290" i="1" s="1"/>
  <c r="D289" i="1"/>
  <c r="C289" i="1"/>
  <c r="G289" i="1" s="1"/>
  <c r="H288" i="1"/>
  <c r="D288" i="1"/>
  <c r="C288" i="1"/>
  <c r="G288" i="1" s="1"/>
  <c r="H287" i="1"/>
  <c r="D287" i="1"/>
  <c r="C287" i="1"/>
  <c r="G287" i="1" s="1"/>
  <c r="D286" i="1"/>
  <c r="C286" i="1"/>
  <c r="G286" i="1" s="1"/>
  <c r="D285" i="1"/>
  <c r="C285" i="1"/>
  <c r="G285"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D272" i="1"/>
  <c r="H272" i="1" s="1"/>
  <c r="C272" i="1"/>
  <c r="H271" i="1"/>
  <c r="D271" i="1"/>
  <c r="C271" i="1"/>
  <c r="G271" i="1" s="1"/>
  <c r="C270" i="1"/>
  <c r="C269" i="1"/>
  <c r="H268" i="1"/>
  <c r="D268" i="1"/>
  <c r="C268" i="1"/>
  <c r="G268" i="1" s="1"/>
  <c r="D267" i="1"/>
  <c r="C267" i="1"/>
  <c r="G267" i="1" s="1"/>
  <c r="D266" i="1"/>
  <c r="C266" i="1"/>
  <c r="G266" i="1" s="1"/>
  <c r="D265" i="1"/>
  <c r="H265" i="1" s="1"/>
  <c r="C265" i="1"/>
  <c r="H264" i="1"/>
  <c r="D264" i="1"/>
  <c r="C264" i="1"/>
  <c r="G264" i="1" s="1"/>
  <c r="D263" i="1"/>
  <c r="C263" i="1"/>
  <c r="G263" i="1" s="1"/>
  <c r="D262" i="1"/>
  <c r="C262" i="1"/>
  <c r="G262" i="1" s="1"/>
  <c r="H261" i="1"/>
  <c r="D261" i="1"/>
  <c r="C261" i="1"/>
  <c r="G261" i="1" s="1"/>
  <c r="D260" i="1"/>
  <c r="H260" i="1" s="1"/>
  <c r="C260" i="1"/>
  <c r="G260" i="1" s="1"/>
  <c r="C259" i="1"/>
  <c r="H257" i="1"/>
  <c r="D257" i="1"/>
  <c r="C257" i="1"/>
  <c r="G257" i="1" s="1"/>
  <c r="H256" i="1"/>
  <c r="D256" i="1"/>
  <c r="C256" i="1"/>
  <c r="G256" i="1" s="1"/>
  <c r="D255" i="1"/>
  <c r="C255" i="1"/>
  <c r="G255" i="1" s="1"/>
  <c r="D254" i="1"/>
  <c r="C254" i="1"/>
  <c r="G254" i="1" s="1"/>
  <c r="H253" i="1"/>
  <c r="D253" i="1"/>
  <c r="C253" i="1"/>
  <c r="G253" i="1" s="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G237" i="1"/>
  <c r="D237" i="1"/>
  <c r="H237" i="1" s="1"/>
  <c r="C237" i="1"/>
  <c r="H236" i="1"/>
  <c r="G236" i="1"/>
  <c r="D236" i="1"/>
  <c r="C236" i="1"/>
  <c r="H235" i="1"/>
  <c r="G235" i="1"/>
  <c r="D235" i="1"/>
  <c r="C235" i="1"/>
  <c r="H234" i="1"/>
  <c r="G234" i="1"/>
  <c r="D234" i="1"/>
  <c r="C234" i="1"/>
  <c r="H233" i="1"/>
  <c r="G233" i="1"/>
  <c r="D233" i="1"/>
  <c r="C233" i="1"/>
  <c r="G232" i="1"/>
  <c r="D232" i="1"/>
  <c r="H232" i="1" s="1"/>
  <c r="C232" i="1"/>
  <c r="D231" i="1"/>
  <c r="H231" i="1" s="1"/>
  <c r="C231" i="1"/>
  <c r="D230" i="1"/>
  <c r="H230" i="1" s="1"/>
  <c r="C230" i="1"/>
  <c r="H229" i="1"/>
  <c r="G229" i="1"/>
  <c r="D229" i="1"/>
  <c r="C229" i="1"/>
  <c r="H228" i="1"/>
  <c r="G228" i="1"/>
  <c r="D228" i="1"/>
  <c r="C228" i="1"/>
  <c r="H227" i="1"/>
  <c r="G227" i="1"/>
  <c r="D227" i="1"/>
  <c r="C227" i="1"/>
  <c r="D225" i="1"/>
  <c r="H225" i="1" s="1"/>
  <c r="C225" i="1"/>
  <c r="H224" i="1"/>
  <c r="G224" i="1"/>
  <c r="D224" i="1"/>
  <c r="C224" i="1"/>
  <c r="H223" i="1"/>
  <c r="D223" i="1"/>
  <c r="G223" i="1" s="1"/>
  <c r="C223" i="1"/>
  <c r="H222" i="1"/>
  <c r="G222" i="1"/>
  <c r="D222" i="1"/>
  <c r="C222" i="1"/>
  <c r="D221" i="1"/>
  <c r="G221" i="1" s="1"/>
  <c r="C221" i="1"/>
  <c r="D220" i="1"/>
  <c r="H220" i="1" s="1"/>
  <c r="C220" i="1"/>
  <c r="H219" i="1"/>
  <c r="D219" i="1"/>
  <c r="G219" i="1" s="1"/>
  <c r="C219" i="1"/>
  <c r="H218" i="1"/>
  <c r="D218" i="1"/>
  <c r="G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G207" i="1"/>
  <c r="D207" i="1"/>
  <c r="H207" i="1" s="1"/>
  <c r="C207" i="1"/>
  <c r="G206" i="1"/>
  <c r="D206" i="1"/>
  <c r="H206" i="1" s="1"/>
  <c r="C206" i="1"/>
  <c r="G205" i="1"/>
  <c r="D205" i="1"/>
  <c r="H205" i="1" s="1"/>
  <c r="C205" i="1"/>
  <c r="C204" i="1"/>
  <c r="H203" i="1"/>
  <c r="G203" i="1"/>
  <c r="D203" i="1"/>
  <c r="C203" i="1"/>
  <c r="H202" i="1"/>
  <c r="G202" i="1"/>
  <c r="D202" i="1"/>
  <c r="C202" i="1"/>
  <c r="H201" i="1"/>
  <c r="G201" i="1"/>
  <c r="D201" i="1"/>
  <c r="C201" i="1"/>
  <c r="D200" i="1"/>
  <c r="H200" i="1" s="1"/>
  <c r="C200" i="1"/>
  <c r="C199"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H191" i="1"/>
  <c r="D191" i="1"/>
  <c r="G191" i="1" s="1"/>
  <c r="C191" i="1"/>
  <c r="C190" i="1"/>
  <c r="H189" i="1"/>
  <c r="G189" i="1"/>
  <c r="D189" i="1"/>
  <c r="C189" i="1"/>
  <c r="D188" i="1"/>
  <c r="G188" i="1" s="1"/>
  <c r="C188" i="1"/>
  <c r="D187" i="1"/>
  <c r="G187" i="1" s="1"/>
  <c r="C187" i="1"/>
  <c r="H186" i="1"/>
  <c r="D186" i="1"/>
  <c r="G186" i="1" s="1"/>
  <c r="C186" i="1"/>
  <c r="D185" i="1"/>
  <c r="G185" i="1" s="1"/>
  <c r="C185" i="1"/>
  <c r="H184" i="1"/>
  <c r="D184" i="1"/>
  <c r="G184" i="1" s="1"/>
  <c r="C184" i="1"/>
  <c r="H183" i="1"/>
  <c r="G183" i="1"/>
  <c r="D183" i="1"/>
  <c r="C183" i="1"/>
  <c r="H182" i="1"/>
  <c r="D182" i="1"/>
  <c r="G182" i="1" s="1"/>
  <c r="C182" i="1"/>
  <c r="G181"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G163" i="1" s="1"/>
  <c r="C163" i="1"/>
  <c r="H162" i="1"/>
  <c r="G162" i="1"/>
  <c r="D162" i="1"/>
  <c r="C162" i="1"/>
  <c r="C161" i="1"/>
  <c r="C160"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C131" i="1"/>
  <c r="C130" i="1"/>
  <c r="H129" i="1"/>
  <c r="G129" i="1"/>
  <c r="D129" i="1"/>
  <c r="C129" i="1"/>
  <c r="H128" i="1"/>
  <c r="G128" i="1"/>
  <c r="D128" i="1"/>
  <c r="C128" i="1"/>
  <c r="G127" i="1"/>
  <c r="D127" i="1"/>
  <c r="H127" i="1" s="1"/>
  <c r="C127" i="1"/>
  <c r="H126" i="1"/>
  <c r="G126" i="1"/>
  <c r="D126" i="1"/>
  <c r="C126" i="1"/>
  <c r="H125" i="1"/>
  <c r="G125" i="1"/>
  <c r="D125" i="1"/>
  <c r="C125" i="1"/>
  <c r="H124" i="1"/>
  <c r="G124" i="1"/>
  <c r="D124" i="1"/>
  <c r="C124" i="1"/>
  <c r="G123" i="1"/>
  <c r="D123" i="1"/>
  <c r="H123" i="1" s="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G52" i="1"/>
  <c r="D52" i="1"/>
  <c r="H52" i="1" s="1"/>
  <c r="C52" i="1"/>
  <c r="H51" i="1"/>
  <c r="G51" i="1"/>
  <c r="D51" i="1"/>
  <c r="C51" i="1"/>
  <c r="H50" i="1"/>
  <c r="G50" i="1"/>
  <c r="D50" i="1"/>
  <c r="C50" i="1"/>
  <c r="G49"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73" i="4" l="1"/>
  <c r="D368" i="1" s="1"/>
  <c r="D374" i="1"/>
  <c r="G374" i="1" s="1"/>
  <c r="G380" i="1"/>
  <c r="G646" i="1"/>
  <c r="E648" i="4"/>
  <c r="D642" i="1" s="1"/>
  <c r="F426" i="4"/>
  <c r="G415" i="1"/>
  <c r="H415" i="1"/>
  <c r="D648" i="4"/>
  <c r="G635" i="1"/>
  <c r="G298" i="1"/>
  <c r="H1340" i="1"/>
  <c r="H1251" i="1"/>
  <c r="F197" i="5"/>
  <c r="H1200" i="1"/>
  <c r="E319" i="9"/>
  <c r="B319" i="9" s="1"/>
  <c r="G1182" i="1"/>
  <c r="H1292" i="1"/>
  <c r="G1311" i="1"/>
  <c r="G1045" i="1"/>
  <c r="G1539" i="1"/>
  <c r="H1540" i="1"/>
  <c r="E5" i="7"/>
  <c r="H1395" i="1"/>
  <c r="H1388" i="1"/>
  <c r="H1387" i="1"/>
  <c r="H1385" i="1"/>
  <c r="H1384" i="1"/>
  <c r="G1383" i="1"/>
  <c r="E307" i="9"/>
  <c r="B307" i="9" s="1"/>
  <c r="H1686" i="1"/>
  <c r="G1603" i="1"/>
  <c r="G1620" i="1"/>
  <c r="H1629" i="1"/>
  <c r="D51" i="8"/>
  <c r="C1628" i="1" s="1"/>
  <c r="D1260" i="1"/>
  <c r="H1260" i="1" s="1"/>
  <c r="G348" i="1"/>
  <c r="G344" i="1"/>
  <c r="G346" i="1"/>
  <c r="G345" i="1"/>
  <c r="G343" i="1"/>
  <c r="G341" i="1"/>
  <c r="G340" i="1"/>
  <c r="G336" i="1"/>
  <c r="G338" i="1"/>
  <c r="G337" i="1"/>
  <c r="G335" i="1"/>
  <c r="G331" i="1"/>
  <c r="G333" i="1"/>
  <c r="G330" i="1"/>
  <c r="G329" i="1"/>
  <c r="G326" i="1"/>
  <c r="G322" i="1"/>
  <c r="E321" i="4"/>
  <c r="D316" i="1" s="1"/>
  <c r="G321" i="1"/>
  <c r="G317" i="1"/>
  <c r="G312" i="1"/>
  <c r="G309" i="1"/>
  <c r="E309" i="4"/>
  <c r="G308" i="1"/>
  <c r="G306" i="1"/>
  <c r="G305" i="1"/>
  <c r="G299" i="1"/>
  <c r="H1299" i="1"/>
  <c r="H1297" i="1"/>
  <c r="H1295" i="1"/>
  <c r="H1294" i="1"/>
  <c r="H1293" i="1"/>
  <c r="H1291" i="1"/>
  <c r="H1290" i="1"/>
  <c r="H1281" i="1"/>
  <c r="H1288" i="1"/>
  <c r="H1287" i="1"/>
  <c r="H1286" i="1"/>
  <c r="H1285" i="1"/>
  <c r="H1284" i="1"/>
  <c r="H1282" i="1"/>
  <c r="H1278" i="1"/>
  <c r="H1280" i="1"/>
  <c r="H1277" i="1"/>
  <c r="H1276" i="1"/>
  <c r="H1275" i="1"/>
  <c r="H1274" i="1"/>
  <c r="H1273" i="1"/>
  <c r="H1272" i="1"/>
  <c r="H1271" i="1"/>
  <c r="H1268" i="1"/>
  <c r="H1270" i="1"/>
  <c r="H1269" i="1"/>
  <c r="G1389" i="1"/>
  <c r="G1386" i="1"/>
  <c r="G1385" i="1"/>
  <c r="G1384" i="1"/>
  <c r="E37" i="9"/>
  <c r="B37" i="9" s="1"/>
  <c r="F236" i="9"/>
  <c r="B236" i="9" s="1"/>
  <c r="E320" i="9"/>
  <c r="B320" i="9" s="1"/>
  <c r="E324" i="9"/>
  <c r="B324" i="9" s="1"/>
  <c r="E31" i="9"/>
  <c r="B31" i="9" s="1"/>
  <c r="E311" i="9"/>
  <c r="B311" i="9" s="1"/>
  <c r="E312" i="9"/>
  <c r="B312" i="9" s="1"/>
  <c r="F260" i="5"/>
  <c r="G1398" i="1"/>
  <c r="G1396" i="1"/>
  <c r="G1395" i="1"/>
  <c r="G1394" i="1"/>
  <c r="G1391" i="1"/>
  <c r="G1399" i="1"/>
  <c r="E337" i="9"/>
  <c r="B337" i="9" s="1"/>
  <c r="G1307" i="1"/>
  <c r="G1303" i="1"/>
  <c r="G1299" i="1"/>
  <c r="G1295" i="1"/>
  <c r="G1287" i="1"/>
  <c r="G1279" i="1"/>
  <c r="G1275" i="1"/>
  <c r="G1271" i="1"/>
  <c r="G1267" i="1"/>
  <c r="E255" i="5"/>
  <c r="D1259" i="1" s="1"/>
  <c r="E304" i="9"/>
  <c r="B304" i="9" s="1"/>
  <c r="G1256" i="1"/>
  <c r="G1253" i="1"/>
  <c r="E340" i="9"/>
  <c r="B340" i="9" s="1"/>
  <c r="E333" i="9"/>
  <c r="B333" i="9" s="1"/>
  <c r="E332" i="9"/>
  <c r="B332" i="9" s="1"/>
  <c r="E327" i="9"/>
  <c r="B327" i="9" s="1"/>
  <c r="G1241" i="1"/>
  <c r="E219" i="5"/>
  <c r="H339" i="9" s="1"/>
  <c r="E331" i="9"/>
  <c r="B331" i="9" s="1"/>
  <c r="G1233" i="1"/>
  <c r="G1229" i="1"/>
  <c r="D1223" i="1"/>
  <c r="G1225" i="1"/>
  <c r="G1222" i="1"/>
  <c r="G1218" i="1"/>
  <c r="E203" i="5"/>
  <c r="G1210" i="1"/>
  <c r="G1203" i="1"/>
  <c r="H1199" i="1"/>
  <c r="H1197" i="1"/>
  <c r="H1196" i="1"/>
  <c r="H1195" i="1"/>
  <c r="H1193" i="1"/>
  <c r="H1191" i="1"/>
  <c r="H1190" i="1"/>
  <c r="H1182" i="1"/>
  <c r="H1187" i="1"/>
  <c r="H1185" i="1"/>
  <c r="H1184" i="1"/>
  <c r="H1183" i="1"/>
  <c r="E313" i="9"/>
  <c r="B313" i="9" s="1"/>
  <c r="F147" i="5"/>
  <c r="E119" i="5"/>
  <c r="D1124" i="1" s="1"/>
  <c r="F341" i="9"/>
  <c r="D7" i="5"/>
  <c r="F35" i="5"/>
  <c r="F29" i="5"/>
  <c r="G1033" i="1"/>
  <c r="G1029" i="1"/>
  <c r="F19" i="5"/>
  <c r="E12" i="5"/>
  <c r="D1017" i="1" s="1"/>
  <c r="H1017" i="1" s="1"/>
  <c r="G1021" i="1"/>
  <c r="F13" i="5"/>
  <c r="G1013" i="1"/>
  <c r="E7" i="5"/>
  <c r="F7" i="5" s="1"/>
  <c r="H34" i="3"/>
  <c r="C1555" i="1"/>
  <c r="G1555" i="1" s="1"/>
  <c r="G1557" i="1"/>
  <c r="I1557" i="1" s="1"/>
  <c r="D5" i="7"/>
  <c r="H1681" i="1"/>
  <c r="G1681" i="1"/>
  <c r="G1623" i="1"/>
  <c r="G1619" i="1"/>
  <c r="H1618" i="1"/>
  <c r="D25" i="8"/>
  <c r="C1602" i="1" s="1"/>
  <c r="H1602" i="1" s="1"/>
  <c r="G1615" i="1"/>
  <c r="H1614" i="1"/>
  <c r="G1611" i="1"/>
  <c r="G1609" i="1"/>
  <c r="G1608" i="1"/>
  <c r="G1612" i="1"/>
  <c r="H1610" i="1"/>
  <c r="H1606" i="1"/>
  <c r="C1604" i="1"/>
  <c r="H1601" i="1"/>
  <c r="H1600" i="1"/>
  <c r="H1597" i="1"/>
  <c r="D6" i="8"/>
  <c r="C1583" i="1" s="1"/>
  <c r="H1583" i="1" s="1"/>
  <c r="H1594" i="1"/>
  <c r="H1593" i="1"/>
  <c r="G1585" i="1"/>
  <c r="G1510" i="1"/>
  <c r="I30" i="3"/>
  <c r="G1514" i="1"/>
  <c r="G848" i="1"/>
  <c r="G678" i="1"/>
  <c r="G416" i="1"/>
  <c r="G414" i="1"/>
  <c r="G421" i="1"/>
  <c r="E294" i="9"/>
  <c r="B294" i="9" s="1"/>
  <c r="D422" i="1"/>
  <c r="G422" i="1" s="1"/>
  <c r="E647" i="4"/>
  <c r="D641" i="1" s="1"/>
  <c r="G727" i="1"/>
  <c r="G726" i="1"/>
  <c r="G695" i="1"/>
  <c r="G653" i="1"/>
  <c r="E26" i="9"/>
  <c r="B26" i="9" s="1"/>
  <c r="G647" i="1"/>
  <c r="G388" i="1"/>
  <c r="G378" i="1"/>
  <c r="G377" i="1"/>
  <c r="E360" i="4"/>
  <c r="D355" i="1" s="1"/>
  <c r="G302" i="1"/>
  <c r="G301" i="1"/>
  <c r="G300" i="1"/>
  <c r="G423" i="1"/>
  <c r="G272" i="1"/>
  <c r="G270" i="1"/>
  <c r="G265" i="1"/>
  <c r="E82" i="9"/>
  <c r="B82" i="9" s="1"/>
  <c r="D259" i="1"/>
  <c r="G259" i="1" s="1"/>
  <c r="E70" i="9"/>
  <c r="B70" i="9" s="1"/>
  <c r="G230" i="1"/>
  <c r="G231" i="1"/>
  <c r="G225" i="1"/>
  <c r="H221" i="1"/>
  <c r="E221" i="4"/>
  <c r="D217" i="1" s="1"/>
  <c r="G217" i="1" s="1"/>
  <c r="G220" i="1"/>
  <c r="G216" i="1"/>
  <c r="G215" i="1"/>
  <c r="G214" i="1"/>
  <c r="G212" i="1"/>
  <c r="G213" i="1"/>
  <c r="F216" i="4"/>
  <c r="G211" i="1"/>
  <c r="E66" i="9"/>
  <c r="B66" i="9" s="1"/>
  <c r="G210" i="1"/>
  <c r="F245" i="9"/>
  <c r="B245" i="9" s="1"/>
  <c r="G209" i="1"/>
  <c r="G208" i="1"/>
  <c r="G204" i="1"/>
  <c r="E202" i="4"/>
  <c r="D198" i="1" s="1"/>
  <c r="E62" i="9"/>
  <c r="B62" i="9" s="1"/>
  <c r="D199" i="1"/>
  <c r="H199" i="1" s="1"/>
  <c r="G200" i="1"/>
  <c r="B243" i="9"/>
  <c r="E55" i="9"/>
  <c r="B55" i="9" s="1"/>
  <c r="F241" i="9"/>
  <c r="B241" i="9" s="1"/>
  <c r="D190" i="1"/>
  <c r="H188" i="1"/>
  <c r="H185" i="1"/>
  <c r="H187" i="1"/>
  <c r="E53" i="9"/>
  <c r="B53" i="9" s="1"/>
  <c r="B239" i="9"/>
  <c r="G180" i="1"/>
  <c r="E51" i="9"/>
  <c r="B51" i="9" s="1"/>
  <c r="G179" i="1"/>
  <c r="G178" i="1"/>
  <c r="G177" i="1"/>
  <c r="D174" i="1"/>
  <c r="H174" i="1" s="1"/>
  <c r="G176" i="1"/>
  <c r="G175" i="1"/>
  <c r="G173" i="1"/>
  <c r="G172" i="1"/>
  <c r="G171" i="1"/>
  <c r="G170" i="1"/>
  <c r="G169" i="1"/>
  <c r="G168" i="1"/>
  <c r="F170" i="4"/>
  <c r="G166" i="1"/>
  <c r="G167" i="1"/>
  <c r="G165" i="1"/>
  <c r="G164" i="1"/>
  <c r="H163" i="1"/>
  <c r="H161" i="1"/>
  <c r="G161" i="1"/>
  <c r="F165" i="4"/>
  <c r="E48" i="9"/>
  <c r="B48" i="9" s="1"/>
  <c r="F237" i="9"/>
  <c r="B237" i="9" s="1"/>
  <c r="D150" i="1"/>
  <c r="H130" i="1"/>
  <c r="G130" i="1"/>
  <c r="D131" i="1"/>
  <c r="G132" i="1"/>
  <c r="F134" i="4"/>
  <c r="F106" i="4"/>
  <c r="D102" i="1"/>
  <c r="D108" i="1"/>
  <c r="F112" i="4"/>
  <c r="H64" i="1"/>
  <c r="G64" i="1"/>
  <c r="E34" i="9"/>
  <c r="B34" i="9" s="1"/>
  <c r="G65" i="1"/>
  <c r="E49" i="4"/>
  <c r="D45" i="1" s="1"/>
  <c r="F68" i="4"/>
  <c r="E36" i="9"/>
  <c r="B36" i="9" s="1"/>
  <c r="E326" i="9"/>
  <c r="B326" i="9" s="1"/>
  <c r="E329" i="9"/>
  <c r="B329" i="9" s="1"/>
  <c r="E322" i="9"/>
  <c r="B322" i="9" s="1"/>
  <c r="H255" i="1"/>
  <c r="H259" i="1"/>
  <c r="H263" i="1"/>
  <c r="H267" i="1"/>
  <c r="H270" i="1"/>
  <c r="H274" i="1"/>
  <c r="H278" i="1"/>
  <c r="H282" i="1"/>
  <c r="H286" i="1"/>
  <c r="H290" i="1"/>
  <c r="H294" i="1"/>
  <c r="H299" i="1"/>
  <c r="H307" i="1"/>
  <c r="H311" i="1"/>
  <c r="H315" i="1"/>
  <c r="H319" i="1"/>
  <c r="H323" i="1"/>
  <c r="H327" i="1"/>
  <c r="H331" i="1"/>
  <c r="H335" i="1"/>
  <c r="H339" i="1"/>
  <c r="H343" i="1"/>
  <c r="H347" i="1"/>
  <c r="H351" i="1"/>
  <c r="H359" i="1"/>
  <c r="H363" i="1"/>
  <c r="H367" i="1"/>
  <c r="H371" i="1"/>
  <c r="H375" i="1"/>
  <c r="H379" i="1"/>
  <c r="H383" i="1"/>
  <c r="H387" i="1"/>
  <c r="H391" i="1"/>
  <c r="H395" i="1"/>
  <c r="H399" i="1"/>
  <c r="H403" i="1"/>
  <c r="H407" i="1"/>
  <c r="H411" i="1"/>
  <c r="H414" i="1"/>
  <c r="H425" i="1"/>
  <c r="H429" i="1"/>
  <c r="H433" i="1"/>
  <c r="H437" i="1"/>
  <c r="H441" i="1"/>
  <c r="H445" i="1"/>
  <c r="H449" i="1"/>
  <c r="H453" i="1"/>
  <c r="H457" i="1"/>
  <c r="H461" i="1"/>
  <c r="H465" i="1"/>
  <c r="H469" i="1"/>
  <c r="H473" i="1"/>
  <c r="H477" i="1"/>
  <c r="H481" i="1"/>
  <c r="H961" i="1"/>
  <c r="G961" i="1"/>
  <c r="H977" i="1"/>
  <c r="G977" i="1"/>
  <c r="H993" i="1"/>
  <c r="G993" i="1"/>
  <c r="H1009" i="1"/>
  <c r="G1009" i="1"/>
  <c r="H1024" i="1"/>
  <c r="G1024" i="1"/>
  <c r="H1040" i="1"/>
  <c r="G1040" i="1"/>
  <c r="H254" i="1"/>
  <c r="H262" i="1"/>
  <c r="H266" i="1"/>
  <c r="H273" i="1"/>
  <c r="H277" i="1"/>
  <c r="H281" i="1"/>
  <c r="H285" i="1"/>
  <c r="H289" i="1"/>
  <c r="H293" i="1"/>
  <c r="H298" i="1"/>
  <c r="H302" i="1"/>
  <c r="H306" i="1"/>
  <c r="H310" i="1"/>
  <c r="H314" i="1"/>
  <c r="H318" i="1"/>
  <c r="H322" i="1"/>
  <c r="H326" i="1"/>
  <c r="H330" i="1"/>
  <c r="H334" i="1"/>
  <c r="H338" i="1"/>
  <c r="H342" i="1"/>
  <c r="H346" i="1"/>
  <c r="H350" i="1"/>
  <c r="H354" i="1"/>
  <c r="H358" i="1"/>
  <c r="H362" i="1"/>
  <c r="H366" i="1"/>
  <c r="H370" i="1"/>
  <c r="H378" i="1"/>
  <c r="H382" i="1"/>
  <c r="H386" i="1"/>
  <c r="H390" i="1"/>
  <c r="H394" i="1"/>
  <c r="H398" i="1"/>
  <c r="H402" i="1"/>
  <c r="H406" i="1"/>
  <c r="H410" i="1"/>
  <c r="H421" i="1"/>
  <c r="H428" i="1"/>
  <c r="H432" i="1"/>
  <c r="H436" i="1"/>
  <c r="H440" i="1"/>
  <c r="H444" i="1"/>
  <c r="H448" i="1"/>
  <c r="H452" i="1"/>
  <c r="H456" i="1"/>
  <c r="H464" i="1"/>
  <c r="H468" i="1"/>
  <c r="H472" i="1"/>
  <c r="H476" i="1"/>
  <c r="H480" i="1"/>
  <c r="H949" i="1"/>
  <c r="G949" i="1"/>
  <c r="H965" i="1"/>
  <c r="G965" i="1"/>
  <c r="H981" i="1"/>
  <c r="G981" i="1"/>
  <c r="H997" i="1"/>
  <c r="G997" i="1"/>
  <c r="H1028" i="1"/>
  <c r="G1028" i="1"/>
  <c r="H1044" i="1"/>
  <c r="G1044" i="1"/>
  <c r="G1141" i="1"/>
  <c r="H1141" i="1"/>
  <c r="H953" i="1"/>
  <c r="G953" i="1"/>
  <c r="H969" i="1"/>
  <c r="G969" i="1"/>
  <c r="H985" i="1"/>
  <c r="G985" i="1"/>
  <c r="H1001" i="1"/>
  <c r="G1001" i="1"/>
  <c r="H1016" i="1"/>
  <c r="G1016" i="1"/>
  <c r="H1032" i="1"/>
  <c r="G1032" i="1"/>
  <c r="H1048" i="1"/>
  <c r="G1048" i="1"/>
  <c r="H957" i="1"/>
  <c r="G957" i="1"/>
  <c r="H973" i="1"/>
  <c r="G973" i="1"/>
  <c r="H989" i="1"/>
  <c r="G989" i="1"/>
  <c r="H1005" i="1"/>
  <c r="G1005" i="1"/>
  <c r="H1020" i="1"/>
  <c r="G1020" i="1"/>
  <c r="H1036" i="1"/>
  <c r="G1036" i="1"/>
  <c r="G1052" i="1"/>
  <c r="H1052" i="1"/>
  <c r="G1054" i="1"/>
  <c r="H1054" i="1"/>
  <c r="G1056" i="1"/>
  <c r="H1056" i="1"/>
  <c r="G1058" i="1"/>
  <c r="H1058" i="1"/>
  <c r="G1060" i="1"/>
  <c r="H1060" i="1"/>
  <c r="G1062" i="1"/>
  <c r="H1062" i="1"/>
  <c r="G1064" i="1"/>
  <c r="H1064" i="1"/>
  <c r="G1066" i="1"/>
  <c r="H1066" i="1"/>
  <c r="G1068" i="1"/>
  <c r="H1068" i="1"/>
  <c r="G1070" i="1"/>
  <c r="H1070" i="1"/>
  <c r="G1072" i="1"/>
  <c r="H1072" i="1"/>
  <c r="G947" i="1"/>
  <c r="G951" i="1"/>
  <c r="G955" i="1"/>
  <c r="G959" i="1"/>
  <c r="G963" i="1"/>
  <c r="G967" i="1"/>
  <c r="G971" i="1"/>
  <c r="G975" i="1"/>
  <c r="G979" i="1"/>
  <c r="G983" i="1"/>
  <c r="G987" i="1"/>
  <c r="G991" i="1"/>
  <c r="G995" i="1"/>
  <c r="G999" i="1"/>
  <c r="G1003" i="1"/>
  <c r="G1007" i="1"/>
  <c r="G1014" i="1"/>
  <c r="G1018" i="1"/>
  <c r="G1022" i="1"/>
  <c r="G1026" i="1"/>
  <c r="G1030" i="1"/>
  <c r="G1034" i="1"/>
  <c r="G1038" i="1"/>
  <c r="G1042" i="1"/>
  <c r="G1046" i="1"/>
  <c r="G1050" i="1"/>
  <c r="G1076" i="1"/>
  <c r="H1076" i="1"/>
  <c r="G1078" i="1"/>
  <c r="H1078" i="1"/>
  <c r="G1080" i="1"/>
  <c r="H1080" i="1"/>
  <c r="G1082" i="1"/>
  <c r="H1082" i="1"/>
  <c r="G1084" i="1"/>
  <c r="H1084" i="1"/>
  <c r="G1086" i="1"/>
  <c r="H1086" i="1"/>
  <c r="G1088" i="1"/>
  <c r="H1088" i="1"/>
  <c r="G1090" i="1"/>
  <c r="H1090" i="1"/>
  <c r="G1092" i="1"/>
  <c r="H1092"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24" i="1"/>
  <c r="H1124" i="1"/>
  <c r="G1126" i="1"/>
  <c r="H1126" i="1"/>
  <c r="G1128" i="1"/>
  <c r="H1128" i="1"/>
  <c r="G1130" i="1"/>
  <c r="H1130" i="1"/>
  <c r="G1132" i="1"/>
  <c r="H1132" i="1"/>
  <c r="G1134" i="1"/>
  <c r="H1134" i="1"/>
  <c r="G1136" i="1"/>
  <c r="H1136" i="1"/>
  <c r="G1138" i="1"/>
  <c r="H1138" i="1"/>
  <c r="G1075" i="1"/>
  <c r="H1075" i="1"/>
  <c r="G1077" i="1"/>
  <c r="H1077" i="1"/>
  <c r="G1079" i="1"/>
  <c r="H1079" i="1"/>
  <c r="G1081" i="1"/>
  <c r="H1081" i="1"/>
  <c r="G1083" i="1"/>
  <c r="H1083" i="1"/>
  <c r="G1085" i="1"/>
  <c r="H1085" i="1"/>
  <c r="G1087" i="1"/>
  <c r="H1087" i="1"/>
  <c r="G1089" i="1"/>
  <c r="H1089" i="1"/>
  <c r="G1091" i="1"/>
  <c r="H1091"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G1125" i="1"/>
  <c r="H1125" i="1"/>
  <c r="G1127" i="1"/>
  <c r="H1127" i="1"/>
  <c r="G1129" i="1"/>
  <c r="H1129" i="1"/>
  <c r="G1131" i="1"/>
  <c r="H1131" i="1"/>
  <c r="G1133" i="1"/>
  <c r="H1133" i="1"/>
  <c r="G1135" i="1"/>
  <c r="H1135" i="1"/>
  <c r="G1137" i="1"/>
  <c r="H1137" i="1"/>
  <c r="G1139" i="1"/>
  <c r="H1139" i="1"/>
  <c r="G948" i="1"/>
  <c r="G952" i="1"/>
  <c r="G956" i="1"/>
  <c r="G960" i="1"/>
  <c r="G964" i="1"/>
  <c r="G968" i="1"/>
  <c r="G972" i="1"/>
  <c r="G976" i="1"/>
  <c r="G980" i="1"/>
  <c r="G984" i="1"/>
  <c r="G988" i="1"/>
  <c r="G992" i="1"/>
  <c r="G996" i="1"/>
  <c r="G1000" i="1"/>
  <c r="G1004" i="1"/>
  <c r="G1008" i="1"/>
  <c r="G1015" i="1"/>
  <c r="G1019" i="1"/>
  <c r="G1023" i="1"/>
  <c r="G1027" i="1"/>
  <c r="G1031" i="1"/>
  <c r="G1035" i="1"/>
  <c r="G1039" i="1"/>
  <c r="G1043" i="1"/>
  <c r="G1047" i="1"/>
  <c r="G1051" i="1"/>
  <c r="G1053" i="1"/>
  <c r="H1053" i="1"/>
  <c r="G1055" i="1"/>
  <c r="H1055" i="1"/>
  <c r="G1057" i="1"/>
  <c r="H1057" i="1"/>
  <c r="G1059" i="1"/>
  <c r="H1059" i="1"/>
  <c r="G1061" i="1"/>
  <c r="H1061" i="1"/>
  <c r="G1063" i="1"/>
  <c r="H1063" i="1"/>
  <c r="G1065" i="1"/>
  <c r="H1065" i="1"/>
  <c r="G1067" i="1"/>
  <c r="H1067" i="1"/>
  <c r="G1069" i="1"/>
  <c r="H1069" i="1"/>
  <c r="G1071" i="1"/>
  <c r="H1071" i="1"/>
  <c r="G1073" i="1"/>
  <c r="H1073"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G1201" i="1"/>
  <c r="G1205" i="1"/>
  <c r="G1208" i="1"/>
  <c r="G1212" i="1"/>
  <c r="G1216" i="1"/>
  <c r="G1220" i="1"/>
  <c r="G1227" i="1"/>
  <c r="G1231" i="1"/>
  <c r="G1235" i="1"/>
  <c r="G1239" i="1"/>
  <c r="G1243" i="1"/>
  <c r="G1247" i="1"/>
  <c r="G1251" i="1"/>
  <c r="G1258"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200" i="1"/>
  <c r="G1204" i="1"/>
  <c r="G1211" i="1"/>
  <c r="G1215" i="1"/>
  <c r="G1219" i="1"/>
  <c r="G1226" i="1"/>
  <c r="G1230" i="1"/>
  <c r="G1234" i="1"/>
  <c r="G1238" i="1"/>
  <c r="G1242" i="1"/>
  <c r="G1246" i="1"/>
  <c r="G1250" i="1"/>
  <c r="G1254" i="1"/>
  <c r="G1257"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202" i="1"/>
  <c r="G1206" i="1"/>
  <c r="G1209" i="1"/>
  <c r="G1213" i="1"/>
  <c r="G1217" i="1"/>
  <c r="G1221" i="1"/>
  <c r="G1224" i="1"/>
  <c r="G1228" i="1"/>
  <c r="G1232" i="1"/>
  <c r="G1236" i="1"/>
  <c r="G1240" i="1"/>
  <c r="G1244" i="1"/>
  <c r="G1248" i="1"/>
  <c r="G1252"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542" i="1"/>
  <c r="G1546" i="1"/>
  <c r="J1549" i="1"/>
  <c r="J1553" i="1"/>
  <c r="J1557" i="1"/>
  <c r="J1561" i="1"/>
  <c r="G1565" i="1"/>
  <c r="G1569" i="1"/>
  <c r="G1575" i="1"/>
  <c r="G1580" i="1"/>
  <c r="G1582" i="1"/>
  <c r="H1588" i="1"/>
  <c r="G1624" i="1"/>
  <c r="G1627" i="1"/>
  <c r="H1630" i="1"/>
  <c r="G1632" i="1"/>
  <c r="G1635" i="1"/>
  <c r="H1638" i="1"/>
  <c r="G1640" i="1"/>
  <c r="G1643" i="1"/>
  <c r="H1646" i="1"/>
  <c r="H1668" i="1"/>
  <c r="G1668" i="1"/>
  <c r="H1684" i="1"/>
  <c r="G1684" i="1"/>
  <c r="F7" i="4"/>
  <c r="G1489" i="1"/>
  <c r="H1491" i="1"/>
  <c r="G1493" i="1"/>
  <c r="H1495" i="1"/>
  <c r="G1497" i="1"/>
  <c r="H1499" i="1"/>
  <c r="G1501" i="1"/>
  <c r="H1503" i="1"/>
  <c r="G1505" i="1"/>
  <c r="H1507" i="1"/>
  <c r="G1509" i="1"/>
  <c r="H1511" i="1"/>
  <c r="G1513" i="1"/>
  <c r="H1515" i="1"/>
  <c r="G1517" i="1"/>
  <c r="H1519" i="1"/>
  <c r="G1521" i="1"/>
  <c r="H1523" i="1"/>
  <c r="G1525" i="1"/>
  <c r="H1527" i="1"/>
  <c r="G1529" i="1"/>
  <c r="H1531" i="1"/>
  <c r="G1533" i="1"/>
  <c r="H1535" i="1"/>
  <c r="H1539" i="1"/>
  <c r="G1541" i="1"/>
  <c r="I1541" i="1" s="1"/>
  <c r="J1541" i="1"/>
  <c r="H1542" i="1"/>
  <c r="H1543" i="1"/>
  <c r="I1543" i="1" s="1"/>
  <c r="G1545" i="1"/>
  <c r="I1545" i="1" s="1"/>
  <c r="J1545" i="1"/>
  <c r="H1546" i="1"/>
  <c r="H1547" i="1"/>
  <c r="G1548" i="1"/>
  <c r="G1552" i="1"/>
  <c r="H1556" i="1"/>
  <c r="G1560" i="1"/>
  <c r="H1564" i="1"/>
  <c r="I1564" i="1" s="1"/>
  <c r="J1564" i="1"/>
  <c r="H1565" i="1"/>
  <c r="G1566" i="1"/>
  <c r="I1566" i="1" s="1"/>
  <c r="H1568" i="1"/>
  <c r="I1568" i="1" s="1"/>
  <c r="J1568" i="1"/>
  <c r="H1569" i="1"/>
  <c r="G1570" i="1"/>
  <c r="I1570" i="1" s="1"/>
  <c r="H1574" i="1"/>
  <c r="I1574" i="1" s="1"/>
  <c r="J1574" i="1"/>
  <c r="H1575" i="1"/>
  <c r="G1576" i="1"/>
  <c r="I1576" i="1" s="1"/>
  <c r="H1579" i="1"/>
  <c r="I1579" i="1" s="1"/>
  <c r="J1579" i="1"/>
  <c r="H1580" i="1"/>
  <c r="G1581" i="1"/>
  <c r="I1581" i="1" s="1"/>
  <c r="H1582" i="1"/>
  <c r="G1587" i="1"/>
  <c r="H1590" i="1"/>
  <c r="G1595" i="1"/>
  <c r="H1598" i="1"/>
  <c r="G1647" i="1"/>
  <c r="H1647" i="1"/>
  <c r="G1651" i="1"/>
  <c r="H1651" i="1"/>
  <c r="G1655" i="1"/>
  <c r="H1655" i="1"/>
  <c r="H1664" i="1"/>
  <c r="G1664" i="1"/>
  <c r="H1680" i="1"/>
  <c r="G1680" i="1"/>
  <c r="G1492" i="1"/>
  <c r="G1496" i="1"/>
  <c r="G1500" i="1"/>
  <c r="G1504" i="1"/>
  <c r="G1508" i="1"/>
  <c r="G1512" i="1"/>
  <c r="G1516" i="1"/>
  <c r="G1520" i="1"/>
  <c r="G1524" i="1"/>
  <c r="G1528" i="1"/>
  <c r="G1532" i="1"/>
  <c r="G1536" i="1"/>
  <c r="G1540" i="1"/>
  <c r="I1544" i="1"/>
  <c r="J1547" i="1"/>
  <c r="H1548" i="1"/>
  <c r="H1551" i="1"/>
  <c r="I1551" i="1" s="1"/>
  <c r="J1551" i="1"/>
  <c r="H1552" i="1"/>
  <c r="H1555" i="1"/>
  <c r="H1559" i="1"/>
  <c r="I1559" i="1" s="1"/>
  <c r="J1559" i="1"/>
  <c r="H1560" i="1"/>
  <c r="H1563" i="1"/>
  <c r="H1660" i="1"/>
  <c r="G1660" i="1"/>
  <c r="H1676" i="1"/>
  <c r="G1676" i="1"/>
  <c r="J1543" i="1"/>
  <c r="J1566" i="1"/>
  <c r="J1570" i="1"/>
  <c r="J1576" i="1"/>
  <c r="J1581" i="1"/>
  <c r="G1583" i="1"/>
  <c r="H1586" i="1"/>
  <c r="G1591" i="1"/>
  <c r="H1672" i="1"/>
  <c r="G1672" i="1"/>
  <c r="H1659" i="1"/>
  <c r="H1663" i="1"/>
  <c r="H1667" i="1"/>
  <c r="H1671" i="1"/>
  <c r="H1675" i="1"/>
  <c r="H1679" i="1"/>
  <c r="H1683" i="1"/>
  <c r="D49" i="4"/>
  <c r="D230" i="4"/>
  <c r="D309" i="4"/>
  <c r="F361" i="4"/>
  <c r="G346" i="9"/>
  <c r="E346" i="9" s="1"/>
  <c r="F83" i="4"/>
  <c r="D125" i="4"/>
  <c r="F126" i="4"/>
  <c r="F135" i="4"/>
  <c r="D153" i="4"/>
  <c r="F154" i="4"/>
  <c r="E164" i="4"/>
  <c r="F164" i="4" s="1"/>
  <c r="F203" i="4"/>
  <c r="D202" i="4"/>
  <c r="E273" i="4"/>
  <c r="E430" i="4"/>
  <c r="E535" i="4"/>
  <c r="E230" i="4"/>
  <c r="D226" i="1" s="1"/>
  <c r="F263" i="4"/>
  <c r="D262" i="4"/>
  <c r="H336" i="9"/>
  <c r="E177" i="5"/>
  <c r="F114" i="6"/>
  <c r="D45" i="8"/>
  <c r="F274" i="4"/>
  <c r="F572" i="4"/>
  <c r="E88" i="5"/>
  <c r="D1093" i="1" s="1"/>
  <c r="D647" i="4"/>
  <c r="G315" i="9"/>
  <c r="G316" i="9"/>
  <c r="D321" i="4"/>
  <c r="D373" i="4"/>
  <c r="D360" i="4" s="1"/>
  <c r="D430" i="4"/>
  <c r="D466" i="4"/>
  <c r="D536" i="4"/>
  <c r="D584" i="4"/>
  <c r="E314" i="9"/>
  <c r="B314" i="9" s="1"/>
  <c r="D135" i="5"/>
  <c r="D69" i="5" s="1"/>
  <c r="H316" i="9"/>
  <c r="H315" i="9"/>
  <c r="F171" i="5"/>
  <c r="D203" i="5"/>
  <c r="D219" i="5"/>
  <c r="D255" i="5"/>
  <c r="F277" i="5"/>
  <c r="D35" i="6"/>
  <c r="D141" i="6" s="1"/>
  <c r="F607" i="4"/>
  <c r="F150" i="5"/>
  <c r="G336" i="9"/>
  <c r="E336" i="9" s="1"/>
  <c r="B336" i="9" s="1"/>
  <c r="F178" i="5"/>
  <c r="F297" i="5"/>
  <c r="F115" i="6"/>
  <c r="B109"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G178" i="9"/>
  <c r="E178" i="9" s="1"/>
  <c r="B178" i="9" s="1"/>
  <c r="G177" i="9"/>
  <c r="E177" i="9" s="1"/>
  <c r="B177" i="9" s="1"/>
  <c r="G176" i="9"/>
  <c r="E176" i="9" s="1"/>
  <c r="B176" i="9" s="1"/>
  <c r="G175" i="9"/>
  <c r="E175" i="9" s="1"/>
  <c r="B175" i="9" s="1"/>
  <c r="G174" i="9"/>
  <c r="E174" i="9" s="1"/>
  <c r="B174" i="9" s="1"/>
  <c r="H309" i="9"/>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E180" i="9" s="1"/>
  <c r="B180" i="9" s="1"/>
  <c r="H179" i="9"/>
  <c r="I10" i="9"/>
  <c r="B110" i="9"/>
  <c r="B113" i="9"/>
  <c r="F229" i="9"/>
  <c r="B229" i="9" s="1"/>
  <c r="E303" i="9"/>
  <c r="B303" i="9" s="1"/>
  <c r="E317" i="9"/>
  <c r="B317" i="9" s="1"/>
  <c r="B323" i="9"/>
  <c r="E325" i="9"/>
  <c r="B325" i="9" s="1"/>
  <c r="B305" i="9"/>
  <c r="B341" i="9"/>
  <c r="H374" i="1" l="1"/>
  <c r="F648" i="4"/>
  <c r="C642" i="1"/>
  <c r="I33" i="3"/>
  <c r="D1538" i="1"/>
  <c r="H1628" i="1"/>
  <c r="G1628" i="1"/>
  <c r="E308" i="4"/>
  <c r="D303" i="1" s="1"/>
  <c r="D304" i="1"/>
  <c r="H422" i="1"/>
  <c r="E251" i="5"/>
  <c r="D1255" i="1" s="1"/>
  <c r="H338" i="9"/>
  <c r="D1207" i="1"/>
  <c r="C1012" i="1"/>
  <c r="H22" i="3"/>
  <c r="G1017" i="1"/>
  <c r="F12" i="5"/>
  <c r="I22" i="3"/>
  <c r="D1012" i="1"/>
  <c r="H33" i="3"/>
  <c r="C1538" i="1"/>
  <c r="D44" i="8"/>
  <c r="H19" i="9" s="1"/>
  <c r="E19" i="9" s="1"/>
  <c r="B19" i="9" s="1"/>
  <c r="G1602" i="1"/>
  <c r="H1604" i="1"/>
  <c r="G1604" i="1"/>
  <c r="H217" i="1"/>
  <c r="G199" i="1"/>
  <c r="G190" i="1"/>
  <c r="H190" i="1"/>
  <c r="G174" i="1"/>
  <c r="G150" i="1"/>
  <c r="H150" i="1"/>
  <c r="H131" i="1"/>
  <c r="G131" i="1"/>
  <c r="G108" i="1"/>
  <c r="H108" i="1"/>
  <c r="G102" i="1"/>
  <c r="H102" i="1"/>
  <c r="E6" i="4"/>
  <c r="I17" i="3" s="1"/>
  <c r="F141" i="6"/>
  <c r="H31" i="3"/>
  <c r="C1537" i="1"/>
  <c r="G348" i="9"/>
  <c r="E348" i="9" s="1"/>
  <c r="H23" i="3"/>
  <c r="C1074" i="1"/>
  <c r="D6" i="5"/>
  <c r="F360" i="4"/>
  <c r="C355" i="1"/>
  <c r="E309" i="9"/>
  <c r="B309" i="9" s="1"/>
  <c r="F466" i="4"/>
  <c r="C460" i="1"/>
  <c r="I40" i="3"/>
  <c r="C1622" i="1"/>
  <c r="E69" i="5"/>
  <c r="E640" i="4"/>
  <c r="D634" i="1" s="1"/>
  <c r="D529" i="1"/>
  <c r="B346" i="9"/>
  <c r="E345" i="9"/>
  <c r="I10" i="3" s="1"/>
  <c r="F230" i="4"/>
  <c r="C226" i="1"/>
  <c r="I1548" i="1"/>
  <c r="I1565" i="1"/>
  <c r="B207" i="9"/>
  <c r="D251" i="5"/>
  <c r="F255" i="5"/>
  <c r="C1259" i="1"/>
  <c r="F430" i="4"/>
  <c r="C424" i="1"/>
  <c r="E316" i="9"/>
  <c r="B316" i="9" s="1"/>
  <c r="G1093" i="1"/>
  <c r="H1093" i="1"/>
  <c r="E639" i="4"/>
  <c r="D633" i="1" s="1"/>
  <c r="D424" i="1"/>
  <c r="E152" i="4"/>
  <c r="D160" i="1"/>
  <c r="F49" i="4"/>
  <c r="C45" i="1"/>
  <c r="I1560" i="1"/>
  <c r="I1580" i="1"/>
  <c r="I1546" i="1"/>
  <c r="E179" i="9"/>
  <c r="B179" i="9" s="1"/>
  <c r="G339" i="9"/>
  <c r="E339" i="9" s="1"/>
  <c r="B339" i="9" s="1"/>
  <c r="F219" i="5"/>
  <c r="C1223" i="1"/>
  <c r="F584" i="4"/>
  <c r="C578" i="1"/>
  <c r="F373" i="4"/>
  <c r="C368" i="1"/>
  <c r="E315" i="9"/>
  <c r="B315" i="9" s="1"/>
  <c r="F262" i="4"/>
  <c r="C258" i="1"/>
  <c r="F273" i="4"/>
  <c r="D269" i="1"/>
  <c r="F125" i="4"/>
  <c r="C121" i="1"/>
  <c r="I1575" i="1"/>
  <c r="I1542" i="1"/>
  <c r="F228" i="9"/>
  <c r="B228" i="9" s="1"/>
  <c r="F35" i="6"/>
  <c r="H28" i="3"/>
  <c r="C1431" i="1"/>
  <c r="G338" i="9"/>
  <c r="F203" i="5"/>
  <c r="D177" i="5"/>
  <c r="C1207" i="1"/>
  <c r="F135" i="5"/>
  <c r="C1140" i="1"/>
  <c r="D535" i="4"/>
  <c r="F536" i="4"/>
  <c r="C530" i="1"/>
  <c r="F321" i="4"/>
  <c r="C316" i="1"/>
  <c r="F647" i="4"/>
  <c r="C641" i="1"/>
  <c r="I24" i="3"/>
  <c r="D1181" i="1"/>
  <c r="F202" i="4"/>
  <c r="C198" i="1"/>
  <c r="G24" i="9"/>
  <c r="H24" i="9"/>
  <c r="D152" i="4"/>
  <c r="F153" i="4"/>
  <c r="C149" i="1"/>
  <c r="F309" i="4"/>
  <c r="D308" i="4"/>
  <c r="C304" i="1"/>
  <c r="I1552" i="1"/>
  <c r="D6" i="4"/>
  <c r="I1569" i="1"/>
  <c r="H642" i="1" l="1"/>
  <c r="G642" i="1"/>
  <c r="G343" i="9"/>
  <c r="E343" i="9" s="1"/>
  <c r="B343" i="9" s="1"/>
  <c r="K1481" i="9"/>
  <c r="E417" i="4"/>
  <c r="D412" i="1" s="1"/>
  <c r="E418" i="4"/>
  <c r="D413" i="1" s="1"/>
  <c r="C1621" i="1"/>
  <c r="H1621" i="1" s="1"/>
  <c r="E176" i="5"/>
  <c r="D1180" i="1" s="1"/>
  <c r="I25" i="3"/>
  <c r="E338" i="9"/>
  <c r="B338" i="9" s="1"/>
  <c r="H1012" i="1"/>
  <c r="G1012" i="1"/>
  <c r="G1538" i="1"/>
  <c r="H1538" i="1"/>
  <c r="I39" i="3"/>
  <c r="G344" i="9"/>
  <c r="E344" i="9" s="1"/>
  <c r="B344" i="9" s="1"/>
  <c r="D2" i="1"/>
  <c r="E422" i="4"/>
  <c r="F308" i="4"/>
  <c r="D417" i="4"/>
  <c r="C303" i="1"/>
  <c r="D299" i="4"/>
  <c r="F152" i="4"/>
  <c r="H18" i="3"/>
  <c r="C148" i="1"/>
  <c r="G641" i="1"/>
  <c r="H641" i="1"/>
  <c r="G530" i="1"/>
  <c r="H530" i="1"/>
  <c r="G258" i="1"/>
  <c r="H258" i="1"/>
  <c r="G424" i="1"/>
  <c r="H424" i="1"/>
  <c r="G1622" i="1"/>
  <c r="H1622" i="1"/>
  <c r="C1011" i="1"/>
  <c r="E347" i="9"/>
  <c r="B348" i="9"/>
  <c r="H1207" i="1"/>
  <c r="G1207" i="1"/>
  <c r="G1431" i="1"/>
  <c r="H1431" i="1"/>
  <c r="H9" i="3"/>
  <c r="G269" i="1"/>
  <c r="H269" i="1"/>
  <c r="G578" i="1"/>
  <c r="H578" i="1"/>
  <c r="G160" i="1"/>
  <c r="H160" i="1"/>
  <c r="F251" i="5"/>
  <c r="H25" i="3"/>
  <c r="C1255" i="1"/>
  <c r="G226" i="1"/>
  <c r="H226" i="1"/>
  <c r="G355" i="1"/>
  <c r="H355" i="1"/>
  <c r="G1537" i="1"/>
  <c r="H1537" i="1"/>
  <c r="D300" i="4"/>
  <c r="D422" i="4"/>
  <c r="F6" i="4"/>
  <c r="H17" i="3"/>
  <c r="C2" i="1"/>
  <c r="H149" i="1"/>
  <c r="G149" i="1"/>
  <c r="E24" i="9"/>
  <c r="G316" i="1"/>
  <c r="H316" i="1"/>
  <c r="F535" i="4"/>
  <c r="D640" i="4"/>
  <c r="C529" i="1"/>
  <c r="D176" i="5"/>
  <c r="F177" i="5"/>
  <c r="H24" i="3"/>
  <c r="C1181" i="1"/>
  <c r="E299" i="4"/>
  <c r="I18" i="3"/>
  <c r="D148" i="1"/>
  <c r="D639" i="4"/>
  <c r="G460" i="1"/>
  <c r="H460" i="1"/>
  <c r="G304" i="1"/>
  <c r="H304" i="1"/>
  <c r="H198" i="1"/>
  <c r="G198" i="1"/>
  <c r="G1140" i="1"/>
  <c r="H1140" i="1"/>
  <c r="G121" i="1"/>
  <c r="H121" i="1"/>
  <c r="G368" i="1"/>
  <c r="H368" i="1"/>
  <c r="H1223" i="1"/>
  <c r="G1223" i="1"/>
  <c r="H45" i="1"/>
  <c r="G45" i="1"/>
  <c r="H1259" i="1"/>
  <c r="G1259" i="1"/>
  <c r="I23" i="3"/>
  <c r="D1074" i="1"/>
  <c r="G1074" i="1" s="1"/>
  <c r="E6" i="5"/>
  <c r="F6" i="5" s="1"/>
  <c r="D418" i="4"/>
  <c r="F69" i="5"/>
  <c r="H11" i="3" l="1"/>
  <c r="N3" i="9" s="1"/>
  <c r="G1621" i="1"/>
  <c r="E342" i="9"/>
  <c r="D417" i="1"/>
  <c r="E643" i="4"/>
  <c r="D637" i="1" s="1"/>
  <c r="F640" i="4"/>
  <c r="C634" i="1"/>
  <c r="F418" i="4"/>
  <c r="C413" i="1"/>
  <c r="H1255" i="1"/>
  <c r="G1255" i="1"/>
  <c r="K3" i="9"/>
  <c r="I9" i="3"/>
  <c r="D423" i="4"/>
  <c r="F299" i="4"/>
  <c r="D301" i="4"/>
  <c r="C295" i="1"/>
  <c r="B24" i="9"/>
  <c r="F639" i="4"/>
  <c r="C633" i="1"/>
  <c r="H299" i="9"/>
  <c r="D1011" i="1"/>
  <c r="G1011" i="1" s="1"/>
  <c r="F176" i="5"/>
  <c r="C1180" i="1"/>
  <c r="D424" i="4"/>
  <c r="F422" i="4"/>
  <c r="D643" i="4"/>
  <c r="C417" i="1"/>
  <c r="G299" i="9"/>
  <c r="H148" i="1"/>
  <c r="G148" i="1"/>
  <c r="G303" i="1"/>
  <c r="H303" i="1"/>
  <c r="E301" i="4"/>
  <c r="D297" i="1" s="1"/>
  <c r="E423" i="4"/>
  <c r="D295" i="1"/>
  <c r="E300" i="4"/>
  <c r="F300" i="4" s="1"/>
  <c r="H1181" i="1"/>
  <c r="G1181" i="1"/>
  <c r="G529" i="1"/>
  <c r="H529" i="1"/>
  <c r="H2" i="1"/>
  <c r="G2" i="1"/>
  <c r="C296" i="1"/>
  <c r="H1074" i="1"/>
  <c r="G306" i="9"/>
  <c r="E306" i="9" s="1"/>
  <c r="B306" i="9" s="1"/>
  <c r="F417" i="4"/>
  <c r="C412" i="1"/>
  <c r="I11" i="3" l="1"/>
  <c r="E299" i="9"/>
  <c r="B299" i="9" s="1"/>
  <c r="H1011" i="1"/>
  <c r="G412" i="1"/>
  <c r="H412" i="1"/>
  <c r="H8" i="3"/>
  <c r="D296" i="1"/>
  <c r="G296" i="1" s="1"/>
  <c r="C419" i="1"/>
  <c r="D425" i="4"/>
  <c r="F423" i="4"/>
  <c r="D644" i="4"/>
  <c r="C418" i="1"/>
  <c r="G20" i="9"/>
  <c r="G417" i="1"/>
  <c r="H417" i="1"/>
  <c r="H1180" i="1"/>
  <c r="G1180" i="1"/>
  <c r="G633" i="1"/>
  <c r="H633" i="1"/>
  <c r="G295" i="1"/>
  <c r="H295" i="1"/>
  <c r="G413" i="1"/>
  <c r="H413" i="1"/>
  <c r="G634" i="1"/>
  <c r="H634" i="1"/>
  <c r="E425" i="4"/>
  <c r="D420" i="1" s="1"/>
  <c r="E644" i="4"/>
  <c r="D418" i="1"/>
  <c r="H20" i="9"/>
  <c r="E424" i="4"/>
  <c r="D419" i="1" s="1"/>
  <c r="D645" i="4"/>
  <c r="F643" i="4"/>
  <c r="C637" i="1"/>
  <c r="F301" i="4"/>
  <c r="C297" i="1"/>
  <c r="F424" i="4" l="1"/>
  <c r="D649" i="4"/>
  <c r="C639" i="1"/>
  <c r="E646" i="4"/>
  <c r="D638" i="1"/>
  <c r="E645" i="4"/>
  <c r="G637" i="1"/>
  <c r="H637" i="1"/>
  <c r="E20" i="9"/>
  <c r="B20" i="9" s="1"/>
  <c r="F425" i="4"/>
  <c r="C420" i="1"/>
  <c r="H296" i="1"/>
  <c r="G297" i="1"/>
  <c r="H297" i="1"/>
  <c r="D646" i="4"/>
  <c r="F644" i="4"/>
  <c r="C638" i="1"/>
  <c r="G418" i="1"/>
  <c r="H418" i="1"/>
  <c r="G419" i="1"/>
  <c r="H419" i="1"/>
  <c r="M3" i="9"/>
  <c r="G638" i="1" l="1"/>
  <c r="H638" i="1"/>
  <c r="H334" i="9"/>
  <c r="G334" i="9"/>
  <c r="E650" i="4"/>
  <c r="D640" i="1"/>
  <c r="D650" i="4"/>
  <c r="F646" i="4"/>
  <c r="C640" i="1"/>
  <c r="G420" i="1"/>
  <c r="H420" i="1"/>
  <c r="E649" i="4"/>
  <c r="D639" i="1"/>
  <c r="H639" i="1" s="1"/>
  <c r="F645" i="4"/>
  <c r="H19" i="3"/>
  <c r="C643" i="1"/>
  <c r="E334" i="9" l="1"/>
  <c r="B334" i="9" s="1"/>
  <c r="G639" i="1"/>
  <c r="I19" i="3"/>
  <c r="D643" i="1"/>
  <c r="G643" i="1" s="1"/>
  <c r="G297" i="9"/>
  <c r="E297" i="9" s="1"/>
  <c r="B297" i="9" s="1"/>
  <c r="F649" i="4"/>
  <c r="G640" i="1"/>
  <c r="H640" i="1"/>
  <c r="I20" i="3"/>
  <c r="D644" i="1"/>
  <c r="F650" i="4"/>
  <c r="H20" i="3"/>
  <c r="C644" i="1"/>
  <c r="H7" i="3" l="1"/>
  <c r="J3" i="9" s="1"/>
  <c r="E298" i="9"/>
  <c r="I8" i="3" s="1"/>
  <c r="G644" i="1"/>
  <c r="H644" i="1"/>
  <c r="H643" i="1"/>
  <c r="G295" i="9" l="1"/>
  <c r="H295" i="9"/>
  <c r="L293" i="9"/>
  <c r="F293" i="9" s="1"/>
  <c r="H18" i="9"/>
  <c r="G18" i="9"/>
  <c r="K9" i="9"/>
  <c r="L15" i="9"/>
  <c r="G21" i="9"/>
  <c r="J7" i="9"/>
  <c r="I12" i="9"/>
  <c r="I9" i="9"/>
  <c r="H16" i="9"/>
  <c r="H15" i="9"/>
  <c r="K5" i="9"/>
  <c r="J10" i="9"/>
  <c r="M16" i="9"/>
  <c r="G22" i="9"/>
  <c r="I8" i="9"/>
  <c r="M15" i="9"/>
  <c r="I5" i="9"/>
  <c r="K11" i="9"/>
  <c r="J17" i="9"/>
  <c r="J5" i="9"/>
  <c r="L16" i="9"/>
  <c r="I6" i="9"/>
  <c r="K12" i="9"/>
  <c r="J6" i="9"/>
  <c r="I11" i="9"/>
  <c r="H17" i="9"/>
  <c r="K10" i="9"/>
  <c r="G16" i="9"/>
  <c r="H21" i="9"/>
  <c r="K7" i="9"/>
  <c r="J12" i="9"/>
  <c r="G17" i="9"/>
  <c r="I13" i="9"/>
  <c r="I7" i="9"/>
  <c r="K13" i="9"/>
  <c r="K6" i="9"/>
  <c r="J11" i="9"/>
  <c r="I17" i="9"/>
  <c r="H22" i="9"/>
  <c r="J8" i="9"/>
  <c r="G15" i="9"/>
  <c r="K8" i="9"/>
  <c r="J13" i="9"/>
  <c r="J9" i="9"/>
  <c r="E7" i="9" l="1"/>
  <c r="B7" i="9" s="1"/>
  <c r="E295" i="9"/>
  <c r="B295" i="9" s="1"/>
  <c r="F16" i="9"/>
  <c r="E15" i="9"/>
  <c r="E17" i="9"/>
  <c r="B17" i="9" s="1"/>
  <c r="E16" i="9"/>
  <c r="E18" i="9"/>
  <c r="B18" i="9" s="1"/>
  <c r="E13" i="9"/>
  <c r="B13" i="9" s="1"/>
  <c r="E11" i="9"/>
  <c r="B11" i="9" s="1"/>
  <c r="E5" i="9"/>
  <c r="E21" i="9"/>
  <c r="B21" i="9" s="1"/>
  <c r="E10" i="9"/>
  <c r="B10" i="9" s="1"/>
  <c r="E9" i="9"/>
  <c r="B9" i="9" s="1"/>
  <c r="F15" i="9"/>
  <c r="B293" i="9"/>
  <c r="F23" i="9"/>
  <c r="E8" i="9"/>
  <c r="B8" i="9" s="1"/>
  <c r="E12" i="9"/>
  <c r="B12" i="9" s="1"/>
  <c r="E6" i="9"/>
  <c r="B6" i="9" s="1"/>
  <c r="E22" i="9"/>
  <c r="B22" i="9" s="1"/>
  <c r="E23" i="9" l="1"/>
  <c r="I7" i="3" s="1"/>
  <c r="F14" i="9"/>
  <c r="F3" i="9" s="1"/>
  <c r="B16" i="9"/>
  <c r="E14" i="9"/>
  <c r="I13" i="3" s="1"/>
  <c r="E4" i="9"/>
  <c r="B5" i="9"/>
  <c r="B15" i="9"/>
  <c r="E3" i="9" l="1"/>
</calcChain>
</file>

<file path=xl/sharedStrings.xml><?xml version="1.0" encoding="utf-8"?>
<sst xmlns="http://schemas.openxmlformats.org/spreadsheetml/2006/main" count="4733" uniqueCount="3656">
  <si>
    <t>Obveznik:</t>
  </si>
  <si>
    <t>22697 - SREDNJA ŠKOLA DALJ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</si>
  <si>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</si>
  <si>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</si>
  <si>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</si>
  <si>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</si>
  <si>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</si>
  <si>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</si>
  <si>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</si>
  <si>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</si>
  <si>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</si>
  <si>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</si>
  <si>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</si>
  <si>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</si>
  <si>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</si>
  <si>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</si>
  <si>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</si>
  <si>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</si>
  <si>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</si>
  <si>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</si>
  <si>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</si>
  <si>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</si>
  <si>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</si>
  <si>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</si>
  <si>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</si>
  <si>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</si>
  <si>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</si>
  <si>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</si>
  <si>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</si>
  <si>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</si>
  <si>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</si>
  <si>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</si>
  <si>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</si>
  <si>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</si>
  <si>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</si>
  <si>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</si>
  <si>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</si>
  <si>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</si>
  <si>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</si>
  <si>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</si>
  <si>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</si>
  <si>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</si>
  <si>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</si>
  <si>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</si>
  <si>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</si>
  <si>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</si>
  <si>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</si>
  <si>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</si>
  <si>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</si>
  <si>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</si>
  <si>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</si>
  <si>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</si>
  <si>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</si>
  <si>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</si>
  <si>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</si>
  <si>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</si>
  <si>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</si>
  <si>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</si>
  <si>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</si>
  <si>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</si>
  <si>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</si>
  <si>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</si>
  <si>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</si>
  <si>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</si>
  <si>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</si>
  <si>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</si>
  <si>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</si>
  <si>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</si>
  <si>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</si>
  <si>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</si>
  <si>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</si>
  <si>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</si>
  <si>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</si>
  <si>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</si>
  <si>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</si>
  <si>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</si>
  <si>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</si>
  <si>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</si>
  <si>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</si>
  <si>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</si>
  <si>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</si>
  <si>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</si>
  <si>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</si>
  <si>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</si>
  <si>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</si>
  <si>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</si>
  <si>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</si>
  <si>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</si>
  <si>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</si>
  <si>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</si>
  <si>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</si>
  <si>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</si>
  <si>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</si>
  <si>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</si>
  <si>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</si>
  <si>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</si>
  <si>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</si>
  <si>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</si>
  <si>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</si>
  <si>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</si>
  <si>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</si>
  <si>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</si>
  <si>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</si>
  <si>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</si>
  <si>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</si>
  <si>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</si>
  <si>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</si>
  <si>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</si>
  <si>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</si>
  <si>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</si>
  <si>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</si>
  <si>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</si>
  <si>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</si>
  <si>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</si>
  <si>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</si>
  <si>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</si>
  <si>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</si>
  <si>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</si>
  <si>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</si>
  <si>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</si>
  <si>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</si>
  <si>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</si>
  <si>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</si>
  <si>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</si>
  <si>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</si>
  <si>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</si>
  <si>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</si>
  <si>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</si>
  <si>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</si>
  <si>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</si>
  <si>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</si>
  <si>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</si>
  <si>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</si>
  <si>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</si>
  <si>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</si>
  <si>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</si>
  <si>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</si>
  <si>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</si>
  <si>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</si>
  <si>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</si>
  <si>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</si>
  <si>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</si>
  <si>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</si>
  <si>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</si>
  <si>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</si>
  <si>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</si>
  <si>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</si>
  <si>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</si>
  <si>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</si>
  <si>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</si>
  <si>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</si>
  <si>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</si>
  <si>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</si>
  <si>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</si>
  <si>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</si>
  <si>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</si>
  <si>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</si>
  <si>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</si>
  <si>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</si>
  <si>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</si>
  <si>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</si>
  <si>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</si>
  <si>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</si>
  <si>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</si>
  <si>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</si>
  <si>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</si>
  <si>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</si>
  <si>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</si>
  <si>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</si>
  <si>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</si>
  <si>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</si>
  <si>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</si>
  <si>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</si>
  <si>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</si>
  <si>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</si>
  <si>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</si>
  <si>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</si>
  <si>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</si>
  <si>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</si>
  <si>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</si>
  <si>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</si>
  <si>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</si>
  <si>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</si>
  <si>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</si>
  <si>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</si>
  <si>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</si>
  <si>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</si>
  <si>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</si>
  <si>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</si>
  <si>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</si>
  <si>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</si>
  <si>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</si>
  <si>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</si>
  <si>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</si>
  <si>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</si>
  <si>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</si>
  <si>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</si>
  <si>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</si>
  <si>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</si>
  <si>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</si>
  <si>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</si>
  <si>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</si>
  <si>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</si>
  <si>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</si>
  <si>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</si>
  <si>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</si>
  <si>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</si>
  <si>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</si>
  <si>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</si>
  <si>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</si>
  <si>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</si>
  <si>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</si>
  <si>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</si>
  <si>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</si>
  <si>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</si>
  <si>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</si>
  <si>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</si>
  <si>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</si>
  <si>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</si>
  <si>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</si>
  <si>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</si>
  <si>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</si>
  <si>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</si>
  <si>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</si>
  <si>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</si>
  <si>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</si>
  <si>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</si>
  <si>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</si>
  <si>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</si>
  <si>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</si>
  <si>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</si>
  <si>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</si>
  <si>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</si>
  <si>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</si>
  <si>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</si>
  <si>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</si>
  <si>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</si>
  <si>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</si>
  <si>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</si>
  <si>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</si>
  <si>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</si>
  <si>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</si>
  <si>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</si>
  <si>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</si>
  <si>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</si>
  <si>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</si>
  <si>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</si>
  <si>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</si>
  <si>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</si>
  <si>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</si>
  <si>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</si>
  <si>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</si>
  <si>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</si>
  <si>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</si>
  <si>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</si>
  <si>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</si>
  <si>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</si>
  <si>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</si>
  <si>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</si>
  <si>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</si>
  <si>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</si>
  <si>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</si>
  <si>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</si>
  <si>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</si>
  <si>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</si>
  <si>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</si>
  <si>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</si>
  <si>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</si>
  <si>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</si>
  <si>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</si>
  <si>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</si>
  <si>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</si>
  <si>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</si>
  <si>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</si>
  <si>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</si>
  <si>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</si>
  <si>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</si>
  <si>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</si>
  <si>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</si>
  <si>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</si>
  <si>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</si>
  <si>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</si>
  <si>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</si>
  <si>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</si>
  <si>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</si>
  <si>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</si>
  <si>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</si>
  <si>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</si>
  <si>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</si>
  <si>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</si>
  <si>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</si>
  <si>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</si>
  <si>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</si>
  <si>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</si>
  <si>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</si>
  <si>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</si>
  <si>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</si>
  <si>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</si>
  <si>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</si>
  <si>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</si>
  <si>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</si>
  <si>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</si>
  <si>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</si>
  <si>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</si>
  <si>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</si>
  <si>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</si>
  <si>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</si>
  <si>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</si>
  <si>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</si>
  <si>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</si>
  <si>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</si>
  <si>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</si>
  <si>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</si>
  <si>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</si>
  <si>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</si>
  <si>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</si>
  <si>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</si>
  <si>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</si>
  <si>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</si>
  <si>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</si>
  <si>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</si>
  <si>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</si>
  <si>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</si>
  <si>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</si>
  <si>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</si>
  <si>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</si>
  <si>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</si>
  <si>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</si>
  <si>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</si>
  <si>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</si>
  <si>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</si>
  <si>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</si>
  <si>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</si>
  <si>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</si>
  <si>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</si>
  <si>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</si>
  <si>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</si>
  <si>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</si>
  <si>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</si>
  <si>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</si>
  <si>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</si>
  <si>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</si>
  <si>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</si>
  <si>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</si>
  <si>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</si>
  <si>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</si>
  <si>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</si>
  <si>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</si>
  <si>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</si>
  <si>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</si>
  <si>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</si>
  <si>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</si>
  <si>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</si>
  <si>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</si>
  <si>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</si>
  <si>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</si>
  <si>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</si>
  <si>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</si>
  <si>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</si>
  <si>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</si>
  <si>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</si>
  <si>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</si>
  <si>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</si>
  <si>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</si>
  <si>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</si>
  <si>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</si>
  <si>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</si>
  <si>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</si>
  <si>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</si>
  <si>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</si>
  <si>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</si>
  <si>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</si>
  <si>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</si>
  <si>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</si>
  <si>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</si>
  <si>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</si>
  <si>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</si>
  <si>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</si>
  <si>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</si>
  <si>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</si>
  <si>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</si>
  <si>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</si>
  <si>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</si>
  <si>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</si>
  <si>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</si>
  <si>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</si>
  <si>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</si>
  <si>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</si>
  <si>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</si>
  <si>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</si>
  <si>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</si>
  <si>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</si>
  <si>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</si>
  <si>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</si>
  <si>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</si>
  <si>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</si>
  <si>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</si>
  <si>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</si>
  <si>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</si>
  <si>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</si>
  <si>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</si>
  <si>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</si>
  <si>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</si>
  <si>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</si>
  <si>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</si>
  <si>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</si>
  <si>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</si>
  <si>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</si>
  <si>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</si>
  <si>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</si>
  <si>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</si>
  <si>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</si>
  <si>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</si>
  <si>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</si>
  <si>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</si>
  <si>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</si>
  <si>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</si>
  <si>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</si>
  <si>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</si>
  <si>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</si>
  <si>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</si>
  <si>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</si>
  <si>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</si>
  <si>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</si>
  <si>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</si>
  <si>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</si>
  <si>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</si>
  <si>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</si>
  <si>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</si>
  <si>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</si>
  <si>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</si>
  <si>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</si>
  <si>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</si>
  <si>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</si>
  <si>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</si>
  <si>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</si>
  <si>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</si>
  <si>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</si>
  <si>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</si>
  <si>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</si>
  <si>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</si>
  <si>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</si>
  <si>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</si>
  <si>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</si>
  <si>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</si>
  <si>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</si>
  <si>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</si>
  <si>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</si>
  <si>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</si>
  <si>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</si>
  <si>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</si>
  <si>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</si>
  <si>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</si>
  <si>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</si>
  <si>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</si>
  <si>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</si>
  <si>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</si>
  <si>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</si>
  <si>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</si>
  <si>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</si>
  <si>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</si>
  <si>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</si>
  <si>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</si>
  <si>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</si>
  <si>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</si>
  <si>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</si>
  <si>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</si>
  <si>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</si>
  <si>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</si>
  <si>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</si>
  <si>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</si>
  <si>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</si>
  <si>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</si>
  <si>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</si>
  <si>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</si>
  <si>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</si>
  <si>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</si>
  <si>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</si>
  <si>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</si>
  <si>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</si>
  <si>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</si>
  <si>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</si>
  <si>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</si>
  <si>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</si>
  <si>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</si>
  <si>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</si>
  <si>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</si>
  <si>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</si>
  <si>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</si>
  <si>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</si>
  <si>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</si>
  <si>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</si>
  <si>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</si>
  <si>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</si>
  <si>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</si>
  <si>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</si>
  <si>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</si>
  <si>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</si>
  <si>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</si>
  <si>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</si>
  <si>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</si>
  <si>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</si>
  <si>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</si>
  <si>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</si>
  <si>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</si>
  <si>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</si>
  <si>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</si>
  <si>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</si>
  <si>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</si>
  <si>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</si>
  <si>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</si>
  <si>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</si>
  <si>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</si>
  <si>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</si>
  <si>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</si>
  <si>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</si>
  <si>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</si>
  <si>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</si>
  <si>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</si>
  <si>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</si>
  <si>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</si>
  <si>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</si>
  <si>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</si>
  <si>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</si>
  <si>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</si>
  <si>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</si>
  <si>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</si>
  <si>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</si>
  <si>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</si>
  <si>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</si>
  <si>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</si>
  <si>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</si>
  <si>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</si>
  <si>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</si>
  <si>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</si>
  <si>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</si>
  <si>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</si>
  <si>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</si>
  <si>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</si>
  <si>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</si>
  <si>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</si>
  <si>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</si>
  <si>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</si>
  <si>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</si>
  <si>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</si>
  <si>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</si>
  <si>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</si>
  <si>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</si>
  <si>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</si>
  <si>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</si>
  <si>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</si>
  <si>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</si>
  <si>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</si>
  <si>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</si>
  <si>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</si>
  <si>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</si>
  <si>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</si>
  <si>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</si>
  <si>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</si>
  <si>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</si>
  <si>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</si>
  <si>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</si>
  <si>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</si>
  <si>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</si>
  <si>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</si>
  <si>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</si>
  <si>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</si>
  <si>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</si>
  <si>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</si>
  <si>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</si>
  <si>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</si>
  <si>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</si>
  <si>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</si>
  <si>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</si>
  <si>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</si>
  <si>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</si>
  <si>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</si>
  <si>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</si>
  <si>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</si>
  <si>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</si>
  <si>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</si>
  <si>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</si>
  <si>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</si>
  <si>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</si>
  <si>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</si>
  <si>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</si>
  <si>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</si>
  <si>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</si>
  <si>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</si>
  <si>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</si>
  <si>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</si>
  <si>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</si>
  <si>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</si>
  <si>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</si>
  <si>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</si>
  <si>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</si>
  <si>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</si>
  <si>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</si>
  <si>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</si>
  <si>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</si>
  <si>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</si>
  <si>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</si>
  <si>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</si>
  <si>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</si>
  <si>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</si>
  <si>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</si>
  <si>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</si>
  <si>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</si>
  <si>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</si>
  <si>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</si>
  <si>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</si>
  <si>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</si>
  <si>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</si>
  <si>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</si>
  <si>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</si>
  <si>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</si>
  <si>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</si>
  <si>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</si>
  <si>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</si>
  <si>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</si>
  <si>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</si>
  <si>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</si>
  <si>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</si>
  <si>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</si>
  <si>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</si>
  <si>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</si>
  <si>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</si>
  <si>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</si>
  <si>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</si>
  <si>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</si>
  <si>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</si>
  <si>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</si>
  <si>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</si>
  <si>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</si>
  <si>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</si>
  <si>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</si>
  <si>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</si>
  <si>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</si>
  <si>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</si>
  <si>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</si>
  <si>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</si>
  <si>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</si>
  <si>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</si>
  <si>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</si>
  <si>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</si>
  <si>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</si>
  <si>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</si>
  <si>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</si>
  <si>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</si>
  <si>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</si>
  <si>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</si>
  <si>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</si>
  <si>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</si>
  <si>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</si>
  <si>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</si>
  <si>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</si>
  <si>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</si>
  <si>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</si>
  <si>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</si>
  <si>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</si>
  <si>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</si>
  <si>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</si>
  <si>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</si>
  <si>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</si>
  <si>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</si>
  <si>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</si>
  <si>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</si>
  <si>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</si>
  <si>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</si>
  <si>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</si>
  <si>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</si>
  <si>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</si>
  <si>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</si>
  <si>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</si>
  <si>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</si>
  <si>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</si>
  <si>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</si>
  <si>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</si>
  <si>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</si>
  <si>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</si>
  <si>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</si>
  <si>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</si>
  <si>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</si>
  <si>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</si>
  <si>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</si>
  <si>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</si>
  <si>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</si>
  <si>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</si>
  <si>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</si>
  <si>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</si>
  <si>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</si>
  <si>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</si>
  <si>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</si>
  <si>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</si>
  <si>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</si>
  <si>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</si>
  <si>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</si>
  <si>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</si>
  <si>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</si>
  <si>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</si>
  <si>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</si>
  <si>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</si>
  <si>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</si>
  <si>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</si>
  <si>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</si>
  <si>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</si>
  <si>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</si>
  <si>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</si>
  <si>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</si>
  <si>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</si>
  <si>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</si>
  <si>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</si>
  <si>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</si>
  <si>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</si>
  <si>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</si>
  <si>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</si>
  <si>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</si>
  <si>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</si>
  <si>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</si>
  <si>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</si>
  <si>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</si>
  <si>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</si>
  <si>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</si>
  <si>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</si>
  <si>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</si>
  <si>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</si>
  <si>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</si>
  <si>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</si>
  <si>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</si>
  <si>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</si>
  <si>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</si>
  <si>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</si>
  <si>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</si>
  <si>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</si>
  <si>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</si>
  <si>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</si>
  <si>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</si>
  <si>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</si>
  <si>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</si>
  <si>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</si>
  <si>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</si>
  <si>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</si>
  <si>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</si>
  <si>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</si>
  <si>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</si>
  <si>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</si>
  <si>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</si>
  <si>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</si>
  <si>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</si>
  <si>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</si>
  <si>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</si>
  <si>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</si>
  <si>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</si>
  <si>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</si>
  <si>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</si>
  <si>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</si>
  <si>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</si>
  <si>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</si>
  <si>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</si>
  <si>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</si>
  <si>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</si>
  <si>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</si>
  <si>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</si>
  <si>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</si>
  <si>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</si>
  <si>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</si>
  <si>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</si>
  <si>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</si>
  <si>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</si>
  <si>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</si>
  <si>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</si>
  <si>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</si>
  <si>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</si>
  <si>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</si>
  <si>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</si>
  <si>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</si>
  <si>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</si>
  <si>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</si>
  <si>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</si>
  <si>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</si>
  <si>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</si>
  <si>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</si>
  <si>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</si>
  <si>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</si>
  <si>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</si>
  <si>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</si>
  <si>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</si>
  <si>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</si>
  <si>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</si>
  <si>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</si>
  <si>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</si>
  <si>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</si>
  <si>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</si>
  <si>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</si>
  <si>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</si>
  <si>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</si>
  <si>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</si>
  <si>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</si>
  <si>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</si>
  <si>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</si>
  <si>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</si>
  <si>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</si>
  <si>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</si>
  <si>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</si>
  <si>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</si>
  <si>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</si>
  <si>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</si>
  <si>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</si>
  <si>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</si>
  <si>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</si>
  <si>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</si>
  <si>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</si>
  <si>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</si>
  <si>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</si>
  <si>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</si>
  <si>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</si>
  <si>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</si>
  <si>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</si>
  <si>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</si>
  <si>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</si>
  <si>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</si>
  <si>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</si>
  <si>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</si>
  <si>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</si>
  <si>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</si>
  <si>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</si>
  <si>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</si>
  <si>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</si>
  <si>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</si>
  <si>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</si>
  <si>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</si>
  <si>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</si>
  <si>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</si>
  <si>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</si>
  <si>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</si>
  <si>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</si>
  <si>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</si>
  <si>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</si>
  <si>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</si>
  <si>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</si>
  <si>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</si>
  <si>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</si>
  <si>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</si>
  <si>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</si>
  <si>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</si>
  <si>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</si>
  <si>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</si>
  <si>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</si>
  <si>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</si>
  <si>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</si>
  <si>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</si>
  <si>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</si>
  <si>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</si>
  <si>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</si>
  <si>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</si>
  <si>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</si>
  <si>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</si>
  <si>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</si>
  <si>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</si>
  <si>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</si>
  <si>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</si>
  <si>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</si>
  <si>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</si>
  <si>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</si>
  <si>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</si>
  <si>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</si>
  <si>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</si>
  <si>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</si>
  <si>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</si>
  <si>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</si>
  <si>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</si>
  <si>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</si>
  <si>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</si>
  <si>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</si>
  <si>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</si>
  <si>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</si>
  <si>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</si>
  <si>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</si>
  <si>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</si>
  <si>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</si>
  <si>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</si>
  <si>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</si>
  <si>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</si>
  <si>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</si>
  <si>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</si>
  <si>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</si>
  <si>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</si>
  <si>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</si>
  <si>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</si>
  <si>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</si>
  <si>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</si>
  <si>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</si>
  <si>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</si>
  <si>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</si>
  <si>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</si>
  <si>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</si>
  <si>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</si>
  <si>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</si>
  <si>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</si>
  <si>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</si>
  <si>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</si>
  <si>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</si>
  <si>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</si>
  <si>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</si>
  <si>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</si>
  <si>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</si>
  <si>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</si>
  <si>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</si>
  <si>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</si>
  <si>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</si>
  <si>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</si>
  <si>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</si>
  <si>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</si>
  <si>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</si>
  <si>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</si>
  <si>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</si>
  <si>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</si>
  <si>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</si>
  <si>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</si>
  <si>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</si>
  <si>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</si>
  <si>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</si>
  <si>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</si>
  <si>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</si>
  <si>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</si>
  <si>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</si>
  <si>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</si>
  <si>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</si>
  <si>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</si>
  <si>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</si>
  <si>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</si>
  <si>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</si>
  <si>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</si>
  <si>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</si>
  <si>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</si>
  <si>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</si>
  <si>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</si>
  <si>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</si>
  <si>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</si>
  <si>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</si>
  <si>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</si>
  <si>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</si>
  <si>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</si>
  <si>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</si>
  <si>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</si>
  <si>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</si>
  <si>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</si>
  <si>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</si>
  <si>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</si>
  <si>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</si>
  <si>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</si>
  <si>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</si>
  <si>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</si>
  <si>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</si>
  <si>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</si>
  <si>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</si>
  <si>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</si>
  <si>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</si>
  <si>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</si>
  <si>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</si>
  <si>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</si>
  <si>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</si>
  <si>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</si>
  <si>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</si>
  <si>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</si>
  <si>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</si>
  <si>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</si>
  <si>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</si>
  <si>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</si>
  <si>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</si>
  <si>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</si>
  <si>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</si>
  <si>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</si>
  <si>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</si>
  <si>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</si>
  <si>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</si>
  <si>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</si>
  <si>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</si>
  <si>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</si>
  <si>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</si>
  <si>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</si>
  <si>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</si>
  <si>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</si>
  <si>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</si>
  <si>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</si>
  <si>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</si>
  <si>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</si>
  <si>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</si>
  <si>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</si>
  <si>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</si>
  <si>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</si>
  <si>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</si>
  <si>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</si>
  <si>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</si>
  <si>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</si>
  <si>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</si>
  <si>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</si>
  <si>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</si>
  <si>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</si>
  <si>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</si>
  <si>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</si>
  <si>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</si>
  <si>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</si>
  <si>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</si>
  <si>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</si>
  <si>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</si>
  <si>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</si>
  <si>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</si>
  <si>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</si>
  <si>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</si>
  <si>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</si>
  <si>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</si>
  <si>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</si>
  <si>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</si>
  <si>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</si>
  <si>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</si>
  <si>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</si>
  <si>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</si>
  <si>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</si>
  <si>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</si>
  <si>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</si>
  <si>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</si>
  <si>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</si>
  <si>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</si>
  <si>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</si>
  <si>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</si>
  <si>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</si>
  <si>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</si>
  <si>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</si>
  <si>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</si>
  <si>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</si>
  <si>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</si>
  <si>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</si>
  <si>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</si>
  <si>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</si>
  <si>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</si>
  <si>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</si>
  <si>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</si>
  <si>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</si>
  <si>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</si>
  <si>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</si>
  <si>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</si>
  <si>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</si>
  <si>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</si>
  <si>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</si>
  <si>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</si>
  <si>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</si>
  <si>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</si>
  <si>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</si>
  <si>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</si>
  <si>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</si>
  <si>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</si>
  <si>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</si>
  <si>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</si>
  <si>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</si>
  <si>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</si>
  <si>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</si>
  <si>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</si>
  <si>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</si>
  <si>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</si>
  <si>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</si>
  <si>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</si>
  <si>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</si>
  <si>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</si>
  <si>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</si>
  <si>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</si>
  <si>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</si>
  <si>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</si>
  <si>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</si>
  <si>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</si>
  <si>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</si>
  <si>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</si>
  <si>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</si>
  <si>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</si>
  <si>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</si>
  <si>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</si>
  <si>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</si>
  <si>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</si>
  <si>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</si>
  <si>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</si>
  <si>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</si>
  <si>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</si>
  <si>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</si>
  <si>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</si>
  <si>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</si>
  <si>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</si>
  <si>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</si>
  <si>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</si>
  <si>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</si>
  <si>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</si>
  <si>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</si>
  <si>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</si>
  <si>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</si>
  <si>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</si>
  <si>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</si>
  <si>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</si>
  <si>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</si>
  <si>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</si>
  <si>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</si>
  <si>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</si>
  <si>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</si>
  <si>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</si>
  <si>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</si>
  <si>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</si>
  <si>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</si>
  <si>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</si>
  <si>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</si>
  <si>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</si>
  <si>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</si>
  <si>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</si>
  <si>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</si>
  <si>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</si>
  <si>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</si>
  <si>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</si>
  <si>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</si>
  <si>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</si>
  <si>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</si>
  <si>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</si>
  <si>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</si>
  <si>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</si>
  <si>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</si>
  <si>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</si>
  <si>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</si>
  <si>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</si>
  <si>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</si>
  <si>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</si>
  <si>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</si>
  <si>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</si>
  <si>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</si>
  <si>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</si>
  <si>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</si>
  <si>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</si>
  <si>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</si>
  <si>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</si>
  <si>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</si>
  <si>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</si>
  <si>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</si>
  <si>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</si>
  <si>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</si>
  <si>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</si>
  <si>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</si>
  <si>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</si>
  <si>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</si>
  <si>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</si>
  <si>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</si>
  <si>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</si>
  <si>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</si>
  <si>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</si>
  <si>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</si>
  <si>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</si>
  <si>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</si>
  <si>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</si>
  <si>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</si>
  <si>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</si>
  <si>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</si>
  <si>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</si>
  <si>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</si>
  <si>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</si>
  <si>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</si>
  <si>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</si>
  <si>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</si>
  <si>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</si>
  <si>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</si>
  <si>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</si>
  <si>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</si>
  <si>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</si>
  <si>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</si>
  <si>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</si>
  <si>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</si>
  <si>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</si>
  <si>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</si>
  <si>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</si>
  <si>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</si>
  <si>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</si>
  <si>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</si>
  <si>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</si>
  <si>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</si>
  <si>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</si>
  <si>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</si>
  <si>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</si>
  <si>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</si>
  <si>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</si>
  <si>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</si>
  <si>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</si>
  <si>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</si>
  <si>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</si>
  <si>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</si>
  <si>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</si>
  <si>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</si>
  <si>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</si>
  <si>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</si>
  <si>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</si>
  <si>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</si>
  <si>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</si>
  <si>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</si>
  <si>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</si>
  <si>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</si>
  <si>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</si>
  <si>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</si>
  <si>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</si>
  <si>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</si>
  <si>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</si>
  <si>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</si>
  <si>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</si>
  <si>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</si>
  <si>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</si>
  <si>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</si>
  <si>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</si>
  <si>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</si>
  <si>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</si>
  <si>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</si>
  <si>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</si>
  <si>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</si>
  <si>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</si>
  <si>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</si>
  <si>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</si>
  <si>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</si>
  <si>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</si>
  <si>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</si>
  <si>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</si>
  <si>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</si>
  <si>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</si>
  <si>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</si>
  <si>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</si>
  <si>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</si>
  <si>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</si>
  <si>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</si>
  <si>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</si>
  <si>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</si>
  <si>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</si>
  <si>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</si>
  <si>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</si>
  <si>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</si>
  <si>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</si>
  <si>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</si>
  <si>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</si>
  <si>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</si>
  <si>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</si>
  <si>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</si>
  <si>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</si>
  <si>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</si>
  <si>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</si>
  <si>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</si>
  <si>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</si>
  <si>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</si>
  <si>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</si>
  <si>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</si>
  <si>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</si>
  <si>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</si>
  <si>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</si>
  <si>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</si>
  <si>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</si>
  <si>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</si>
  <si>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</si>
  <si>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</si>
  <si>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</si>
  <si>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</si>
  <si>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</si>
  <si>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</si>
  <si>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</si>
  <si>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</si>
  <si>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</si>
  <si>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</si>
  <si>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</si>
  <si>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</si>
  <si>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</si>
  <si>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</si>
  <si>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</si>
  <si>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</si>
  <si>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</si>
  <si>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</si>
  <si>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</si>
  <si>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</si>
  <si>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</si>
  <si>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</si>
  <si>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</si>
  <si>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</si>
  <si>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</si>
  <si>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</si>
  <si>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</si>
  <si>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</si>
  <si>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</si>
  <si>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</si>
  <si>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</si>
  <si>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</si>
  <si>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</si>
  <si>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</si>
  <si>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</si>
  <si>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</si>
  <si>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</si>
  <si>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</si>
  <si>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</si>
  <si>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</si>
  <si>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</si>
  <si>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</si>
  <si>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</si>
  <si>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</si>
  <si>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</si>
  <si>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</si>
  <si>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</si>
  <si>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</si>
  <si>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</si>
  <si>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</si>
  <si>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</si>
  <si>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</si>
  <si>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</si>
  <si>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</si>
  <si>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</si>
  <si>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</si>
  <si>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</si>
  <si>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</si>
  <si>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</si>
  <si>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</si>
  <si>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</si>
  <si>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</si>
  <si>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</si>
  <si>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</si>
  <si>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</si>
  <si>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</si>
  <si>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</si>
  <si>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</si>
  <si>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</si>
  <si>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</si>
  <si>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</si>
  <si>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</si>
  <si>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</si>
  <si>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</si>
  <si>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</si>
  <si>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</si>
  <si>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</si>
  <si>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</si>
  <si>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</si>
  <si>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</si>
  <si>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</si>
  <si>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</si>
  <si>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</si>
  <si>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</si>
  <si>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</si>
  <si>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</si>
  <si>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</si>
  <si>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</si>
  <si>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</si>
  <si>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</si>
  <si>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</si>
  <si>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</si>
  <si>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</si>
  <si>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</si>
  <si>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</si>
  <si>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</si>
  <si>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</si>
  <si>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</si>
  <si>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</si>
  <si>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</si>
  <si>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</si>
  <si>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</si>
  <si>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</si>
  <si>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</si>
  <si>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</si>
  <si>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</si>
  <si>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</si>
  <si>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</si>
  <si>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</si>
  <si>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</si>
  <si>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</si>
  <si>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</si>
  <si>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</si>
  <si>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</si>
  <si>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</si>
  <si>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</si>
  <si>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</si>
  <si>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</si>
  <si>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</si>
  <si>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</si>
  <si>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</si>
  <si>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</si>
  <si>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</si>
  <si>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</si>
  <si>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</si>
  <si>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</si>
  <si>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</si>
  <si>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</si>
  <si>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</si>
  <si>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</si>
  <si>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</si>
  <si>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</si>
  <si>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</si>
  <si>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</si>
  <si>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</si>
  <si>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</si>
  <si>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</si>
  <si>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</si>
  <si>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</si>
  <si>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</si>
  <si>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</si>
  <si>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</si>
  <si>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</si>
  <si>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</si>
  <si>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</si>
  <si>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</si>
  <si>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</si>
  <si>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</si>
  <si>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</si>
  <si>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</si>
  <si>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</si>
  <si>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</si>
  <si>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</si>
  <si>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</si>
  <si>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</si>
  <si>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</si>
  <si>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</si>
  <si>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</si>
  <si>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</si>
  <si>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</si>
  <si>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</si>
  <si>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</si>
  <si>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</si>
  <si>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</si>
  <si>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</si>
  <si>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</si>
  <si>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</si>
  <si>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</si>
  <si>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</si>
  <si>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</si>
  <si>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</si>
  <si>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</si>
  <si>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</si>
  <si>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</si>
  <si>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</si>
  <si>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</si>
  <si>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</si>
  <si>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</si>
  <si>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</si>
  <si>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</si>
  <si>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</si>
  <si>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</si>
  <si>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</si>
  <si>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</si>
  <si>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</si>
  <si>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</si>
  <si>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</si>
  <si>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</si>
  <si>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</si>
  <si>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</si>
  <si>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</si>
  <si>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</si>
  <si>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</si>
  <si>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</si>
  <si>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</si>
  <si>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</si>
  <si>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</si>
  <si>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</si>
  <si>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</si>
  <si>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</si>
  <si>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</si>
  <si>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</si>
  <si>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</si>
  <si>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</si>
  <si>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</si>
  <si>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</si>
  <si>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</si>
  <si>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</si>
  <si>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</si>
  <si>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</si>
  <si>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</si>
  <si>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</si>
  <si>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</si>
  <si>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</si>
  <si>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</si>
  <si>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</si>
  <si>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</si>
  <si>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</si>
  <si>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</si>
  <si>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</si>
  <si>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</si>
  <si>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</si>
  <si>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</si>
  <si>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</si>
  <si>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</si>
  <si>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</si>
  <si>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</si>
  <si>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</si>
  <si>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</si>
  <si>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</si>
  <si>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</si>
  <si>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</si>
  <si>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</si>
  <si>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</si>
  <si>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</si>
  <si>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</si>
  <si>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</si>
  <si>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</si>
  <si>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</si>
  <si>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</si>
  <si>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</si>
  <si>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</si>
  <si>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</si>
  <si>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</si>
  <si>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</si>
  <si>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</si>
  <si>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</si>
  <si>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</si>
  <si>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</si>
  <si>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</si>
  <si>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</si>
  <si>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</si>
  <si>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</si>
  <si>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</si>
  <si>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</si>
  <si>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</si>
  <si>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</si>
  <si>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</si>
  <si>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</si>
  <si>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</si>
  <si>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</si>
  <si>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</si>
  <si>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</si>
  <si>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</si>
  <si>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</si>
  <si>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</si>
  <si>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</si>
  <si>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</si>
  <si>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</si>
  <si>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</si>
  <si>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</si>
  <si>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</si>
  <si>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</si>
  <si>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</si>
  <si>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</si>
  <si>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</si>
  <si>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</si>
  <si>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</si>
  <si>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</si>
  <si>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</si>
  <si>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</si>
  <si>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</si>
  <si>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</si>
  <si>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</si>
  <si>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</si>
  <si>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</si>
  <si>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</si>
  <si>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</si>
  <si>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</si>
  <si>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</si>
  <si>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</si>
  <si>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</si>
  <si>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</si>
  <si>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</si>
  <si>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</si>
  <si>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</si>
  <si>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</si>
  <si>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</si>
  <si>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</si>
  <si>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</si>
  <si>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</si>
  <si>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</si>
  <si>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</si>
  <si>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</si>
  <si>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</si>
  <si>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</si>
  <si>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</si>
  <si>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</si>
  <si>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</si>
  <si>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</si>
  <si>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</si>
  <si>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</si>
  <si>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</si>
  <si>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</si>
  <si>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</si>
  <si>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</si>
  <si>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</si>
  <si>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</si>
  <si>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</si>
  <si>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</si>
  <si>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</si>
  <si>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</si>
  <si>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</si>
  <si>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</si>
  <si>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</si>
  <si>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</si>
  <si>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</si>
  <si>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</si>
  <si>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</si>
  <si>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</si>
  <si>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</si>
  <si>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</si>
  <si>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</si>
  <si>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</si>
  <si>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</si>
  <si>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</si>
  <si>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</si>
  <si>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</si>
  <si>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</si>
  <si>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</si>
  <si>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</si>
  <si>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</si>
  <si>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</si>
  <si>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</si>
  <si>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</si>
  <si>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</si>
  <si>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</si>
  <si>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</si>
  <si>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</si>
  <si>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</si>
  <si>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</si>
  <si>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</si>
  <si>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</si>
  <si>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</si>
  <si>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</si>
  <si>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</si>
  <si>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</si>
  <si>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</si>
  <si>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</si>
  <si>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</si>
  <si>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</si>
  <si>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</si>
  <si>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</si>
  <si>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</si>
  <si>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</si>
  <si>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</si>
  <si>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</si>
  <si>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</si>
  <si>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</si>
  <si>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</si>
  <si>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</si>
  <si>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</si>
  <si>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</si>
  <si>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</si>
  <si>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</si>
  <si>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</si>
  <si>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</si>
  <si>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</si>
  <si>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</si>
  <si>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</si>
  <si>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</si>
  <si>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</si>
  <si>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</si>
  <si>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</si>
  <si>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</si>
  <si>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</si>
  <si>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</si>
  <si>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</si>
  <si>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</si>
  <si>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</si>
  <si>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</si>
  <si>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</si>
  <si>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</si>
  <si>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</si>
  <si>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</si>
  <si>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</si>
  <si>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</si>
  <si>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</si>
  <si>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</si>
  <si>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</si>
  <si>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</si>
  <si>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</si>
  <si>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</si>
  <si>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</si>
  <si>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</si>
  <si>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</si>
  <si>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</si>
  <si>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</si>
  <si>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</si>
  <si>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</si>
  <si>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</si>
  <si>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</si>
  <si>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</si>
  <si>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</si>
  <si>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</si>
  <si>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</si>
  <si>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</si>
  <si>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</si>
  <si>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</si>
  <si>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</si>
  <si>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</si>
  <si>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</si>
  <si>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</si>
  <si>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</si>
  <si>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</si>
  <si>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</si>
  <si>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</si>
  <si>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</si>
  <si>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</si>
  <si>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</si>
  <si>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</si>
  <si>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</si>
  <si>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</si>
  <si>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</si>
  <si>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</si>
  <si>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</si>
  <si>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</si>
  <si>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</si>
  <si>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</si>
  <si>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</si>
  <si>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</si>
  <si>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</si>
  <si>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</si>
  <si>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</si>
  <si>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</si>
  <si>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</si>
  <si>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</si>
  <si>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</si>
  <si>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</si>
  <si>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</si>
  <si>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</si>
  <si>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</si>
  <si>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</si>
  <si>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</si>
  <si>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</si>
  <si>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</si>
  <si>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</si>
  <si>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</si>
  <si>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</si>
  <si>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</si>
  <si>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</si>
  <si>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</si>
  <si>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</si>
  <si>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</si>
  <si>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</si>
  <si>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</si>
  <si>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</si>
  <si>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</si>
  <si>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</si>
  <si>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</si>
  <si>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</si>
  <si>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</si>
  <si>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</si>
  <si>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</si>
  <si>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</si>
  <si>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</si>
  <si>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</si>
  <si>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</si>
  <si>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</si>
  <si>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</si>
  <si>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</si>
  <si>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</si>
  <si>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</si>
  <si>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</si>
  <si>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</si>
  <si>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</si>
  <si>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</si>
  <si>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</si>
  <si>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</si>
  <si>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</si>
  <si>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</si>
  <si>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</si>
  <si>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</si>
  <si>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</si>
  <si>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</si>
  <si>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</si>
  <si>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</si>
  <si>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</si>
  <si>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</si>
  <si>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</si>
  <si>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</si>
  <si>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</si>
  <si>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</si>
  <si>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</si>
  <si>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</si>
  <si>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</si>
  <si>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</si>
  <si>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</si>
  <si>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</si>
  <si>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</si>
  <si>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</si>
  <si>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</si>
  <si>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</si>
  <si>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</si>
  <si>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</si>
  <si>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</si>
  <si>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</si>
  <si>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</si>
  <si>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</si>
  <si>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</si>
  <si>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</si>
  <si>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</si>
  <si>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</si>
  <si>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</si>
  <si>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</si>
  <si>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</si>
  <si>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</si>
  <si>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</si>
  <si>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</si>
  <si>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</si>
  <si>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</si>
  <si>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</si>
  <si>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</si>
  <si>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</si>
  <si>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</si>
  <si>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</si>
  <si>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</si>
  <si>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</si>
  <si>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</si>
  <si>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</si>
  <si>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</si>
  <si>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</si>
  <si>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</si>
  <si>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</si>
  <si>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</si>
  <si>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</si>
  <si>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</si>
  <si>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</si>
  <si>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</si>
  <si>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</si>
  <si>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</si>
  <si>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</si>
  <si>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</si>
  <si>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</si>
  <si>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</si>
  <si>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</si>
  <si>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</si>
  <si>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</si>
  <si>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</si>
  <si>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</si>
  <si>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</si>
  <si>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</si>
  <si>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</si>
  <si>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</si>
  <si>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</si>
  <si>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</si>
  <si>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</si>
  <si>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</si>
  <si>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</si>
  <si>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</si>
  <si>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</si>
  <si>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</si>
  <si>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</si>
  <si>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</si>
  <si>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</si>
  <si>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</si>
  <si>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</si>
  <si>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</si>
  <si>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</si>
  <si>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</si>
  <si>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</si>
  <si>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</si>
  <si>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</si>
  <si>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</si>
  <si>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</si>
  <si>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</si>
  <si>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</si>
  <si>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</si>
  <si>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</si>
  <si>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</si>
  <si>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</si>
  <si>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</si>
  <si>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</si>
  <si>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</si>
  <si>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</si>
  <si>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</si>
  <si>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</si>
  <si>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</si>
  <si>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</si>
  <si>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</si>
  <si>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</si>
  <si>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</si>
  <si>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</si>
  <si>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</si>
  <si>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</si>
  <si>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</si>
  <si>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</si>
  <si>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</si>
  <si>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</si>
  <si>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</si>
  <si>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</si>
  <si>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</si>
  <si>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</si>
  <si>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</si>
  <si>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</si>
  <si>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</si>
  <si>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</si>
  <si>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</si>
  <si>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</si>
  <si>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</si>
  <si>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</si>
  <si>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</si>
  <si>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</si>
  <si>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</si>
  <si>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</si>
  <si>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</si>
  <si>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</si>
  <si>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</si>
  <si>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</si>
  <si>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</si>
  <si>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</si>
  <si>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</si>
  <si>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</si>
  <si>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</si>
  <si>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</si>
  <si>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</si>
  <si>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</si>
  <si>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</si>
  <si>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</si>
  <si>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</si>
  <si>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</si>
  <si>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</si>
  <si>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</si>
  <si>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</si>
  <si>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</si>
  <si>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</si>
  <si>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</si>
  <si>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</si>
  <si>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</si>
  <si>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</si>
  <si>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</si>
  <si>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</si>
  <si>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</si>
  <si>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</si>
  <si>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</si>
  <si>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</si>
  <si>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</si>
  <si>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</si>
  <si>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</si>
  <si>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</si>
  <si>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</si>
  <si>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</si>
  <si>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</si>
  <si>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</si>
  <si>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</si>
  <si>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</si>
  <si>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</si>
  <si>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</si>
  <si>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</si>
  <si>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</si>
  <si>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</si>
  <si>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</si>
  <si>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</si>
  <si>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</si>
  <si>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</si>
  <si>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</si>
  <si>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</si>
  <si>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</si>
  <si>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</si>
  <si>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</si>
  <si>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</si>
  <si>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</si>
  <si>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</si>
  <si>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</si>
  <si>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</si>
  <si>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</si>
  <si>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</si>
  <si>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</si>
  <si>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</si>
  <si>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</si>
  <si>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</si>
  <si>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</si>
  <si>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</si>
  <si>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</si>
  <si>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</si>
  <si>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</si>
  <si>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</si>
  <si>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</si>
  <si>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</si>
  <si>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</si>
  <si>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</si>
  <si>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</si>
  <si>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</si>
  <si>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</si>
  <si>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</si>
  <si>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</si>
  <si>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</si>
  <si>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</si>
  <si>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</si>
  <si>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</si>
  <si>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</si>
  <si>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</si>
  <si>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</si>
  <si>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</si>
  <si>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</si>
  <si>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</si>
  <si>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</si>
  <si>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</si>
  <si>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</si>
  <si>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</si>
  <si>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</si>
  <si>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</si>
  <si>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</si>
  <si>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</si>
  <si>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</si>
  <si>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DALJ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</si>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</sst>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835167.39999999991</v>
      </c>
      <c r="D2" s="7">
        <f>'PR-RAS'!E6</f>
        <v>883787.53</v>
      </c>
      <c r="E2" s="7">
        <v>0</v>
      </c>
      <c r="F2" s="7">
        <v>0</v>
      </c>
      <c r="G2" s="8">
        <f t="shared" ref="G2:G274" si="0">(B2/1000)*(C2*1+D2*2)</f>
        <v>2602.7424599999999</v>
      </c>
      <c r="H2" s="8">
        <f t="shared" ref="H2:H274" si="1">ABS(C2-ROUND(C2,0))+ABS(D2-ROUND(D2,0))</f>
        <v>0.86999999987892807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757363.29999999993</v>
      </c>
      <c r="D45" s="2">
        <f>'PR-RAS'!E49</f>
        <v>796856.94000000006</v>
      </c>
      <c r="E45" s="2">
        <v>0</v>
      </c>
      <c r="F45" s="2">
        <v>0</v>
      </c>
      <c r="G45" s="3">
        <f t="shared" si="0"/>
        <v>103447.39592</v>
      </c>
      <c r="H45" s="3">
        <f t="shared" si="1"/>
        <v>0.35999999986961484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24650</v>
      </c>
      <c r="D49" s="2">
        <f>'PR-RAS'!E53</f>
        <v>31082</v>
      </c>
      <c r="E49" s="2">
        <v>0</v>
      </c>
      <c r="F49" s="2">
        <v>0</v>
      </c>
      <c r="G49" s="3">
        <f t="shared" si="0"/>
        <v>4167.0720000000001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24650</v>
      </c>
      <c r="D52" s="2">
        <f>'PR-RAS'!E56</f>
        <v>31082</v>
      </c>
      <c r="E52" s="2">
        <v>0</v>
      </c>
      <c r="F52" s="2">
        <v>0</v>
      </c>
      <c r="G52" s="3">
        <f t="shared" si="0"/>
        <v>4427.5140000000001</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704165.7</v>
      </c>
      <c r="D64" s="2">
        <f>'PR-RAS'!E68</f>
        <v>765774.94000000006</v>
      </c>
      <c r="E64" s="2">
        <v>0</v>
      </c>
      <c r="F64" s="2">
        <v>0</v>
      </c>
      <c r="G64" s="3">
        <f t="shared" si="0"/>
        <v>140850.08154000001</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704165.7</v>
      </c>
      <c r="D65" s="2">
        <f>'PR-RAS'!E69</f>
        <v>764855.41</v>
      </c>
      <c r="E65" s="2">
        <v>0</v>
      </c>
      <c r="F65" s="2">
        <v>0</v>
      </c>
      <c r="G65" s="3">
        <f t="shared" si="0"/>
        <v>142968.09728000002</v>
      </c>
      <c r="H65" s="3">
        <f t="shared" si="1"/>
        <v>0.71000000007916242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919.53</v>
      </c>
      <c r="E66" s="2">
        <v>0</v>
      </c>
      <c r="F66" s="2">
        <v>0</v>
      </c>
      <c r="G66" s="3">
        <f t="shared" si="0"/>
        <v>119.5389</v>
      </c>
      <c r="H66" s="3">
        <f t="shared" si="1"/>
        <v>0.47000000000002728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28547.599999999999</v>
      </c>
      <c r="D70" s="2">
        <f>'PR-RAS'!E74</f>
        <v>0</v>
      </c>
      <c r="E70" s="2">
        <v>0</v>
      </c>
      <c r="F70" s="2">
        <v>0</v>
      </c>
      <c r="G70" s="3">
        <f t="shared" si="0"/>
        <v>1969.7844</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28547.599999999999</v>
      </c>
      <c r="D71" s="2">
        <f>'PR-RAS'!E75</f>
        <v>0</v>
      </c>
      <c r="E71" s="2">
        <v>0</v>
      </c>
      <c r="F71" s="2">
        <v>0</v>
      </c>
      <c r="G71" s="3">
        <f t="shared" si="0"/>
        <v>1998.3320000000001</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7437.94</v>
      </c>
      <c r="D102" s="2">
        <f>'PR-RAS'!E106</f>
        <v>7300</v>
      </c>
      <c r="E102" s="2">
        <v>0</v>
      </c>
      <c r="F102" s="2">
        <v>0</v>
      </c>
      <c r="G102" s="3">
        <f t="shared" si="0"/>
        <v>2225.83194</v>
      </c>
      <c r="H102" s="3">
        <f t="shared" si="1"/>
        <v>6.0000000000400178E-2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7437.94</v>
      </c>
      <c r="D108" s="2">
        <f>'PR-RAS'!E112</f>
        <v>7300</v>
      </c>
      <c r="E108" s="2">
        <v>0</v>
      </c>
      <c r="F108" s="2">
        <v>0</v>
      </c>
      <c r="G108" s="3">
        <f t="shared" si="0"/>
        <v>2358.0595799999996</v>
      </c>
      <c r="H108" s="3">
        <f t="shared" si="1"/>
        <v>6.0000000000400178E-2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7437.94</v>
      </c>
      <c r="D113" s="2">
        <f>'PR-RAS'!E117</f>
        <v>7300</v>
      </c>
      <c r="E113" s="2">
        <v>0</v>
      </c>
      <c r="F113" s="2">
        <v>0</v>
      </c>
      <c r="G113" s="3">
        <f t="shared" si="0"/>
        <v>2468.24928</v>
      </c>
      <c r="H113" s="3">
        <f t="shared" si="1"/>
        <v>6.0000000000400178E-2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1610</v>
      </c>
      <c r="D121" s="2">
        <f>'PR-RAS'!E125</f>
        <v>4077.6000000000004</v>
      </c>
      <c r="E121" s="2">
        <v>0</v>
      </c>
      <c r="F121" s="2">
        <v>0</v>
      </c>
      <c r="G121" s="3">
        <f t="shared" si="0"/>
        <v>1171.8240000000001</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1510</v>
      </c>
      <c r="D122" s="2">
        <f>'PR-RAS'!E126</f>
        <v>3523.11</v>
      </c>
      <c r="E122" s="2">
        <v>0</v>
      </c>
      <c r="F122" s="2">
        <v>0</v>
      </c>
      <c r="G122" s="3">
        <f t="shared" si="0"/>
        <v>1035.3026200000002</v>
      </c>
      <c r="H122" s="3">
        <f t="shared" si="1"/>
        <v>0.11000000000012733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1230</v>
      </c>
      <c r="D123" s="2">
        <f>'PR-RAS'!E127</f>
        <v>3523.11</v>
      </c>
      <c r="E123" s="2">
        <v>0</v>
      </c>
      <c r="F123" s="2">
        <v>0</v>
      </c>
      <c r="G123" s="3">
        <f t="shared" si="0"/>
        <v>1009.6988400000001</v>
      </c>
      <c r="H123" s="3">
        <f t="shared" si="1"/>
        <v>0.11000000000012733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280</v>
      </c>
      <c r="D124" s="2">
        <f>'PR-RAS'!E128</f>
        <v>0</v>
      </c>
      <c r="E124" s="2">
        <v>0</v>
      </c>
      <c r="F124" s="2">
        <v>0</v>
      </c>
      <c r="G124" s="3">
        <f t="shared" si="0"/>
        <v>34.44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100</v>
      </c>
      <c r="D125" s="2">
        <f>'PR-RAS'!E129</f>
        <v>554.49</v>
      </c>
      <c r="E125" s="2">
        <v>0</v>
      </c>
      <c r="F125" s="2">
        <v>0</v>
      </c>
      <c r="G125" s="3">
        <f t="shared" si="0"/>
        <v>149.91352000000001</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68756.159999999989</v>
      </c>
      <c r="D130" s="2">
        <f>'PR-RAS'!E134</f>
        <v>75552.990000000005</v>
      </c>
      <c r="E130" s="2">
        <v>0</v>
      </c>
      <c r="F130" s="2">
        <v>0</v>
      </c>
      <c r="G130" s="3">
        <f t="shared" si="0"/>
        <v>28362.216060000002</v>
      </c>
      <c r="H130" s="3">
        <f t="shared" si="1"/>
        <v>0.16999999998370185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68756.159999999989</v>
      </c>
      <c r="D131" s="2">
        <f>'PR-RAS'!E135</f>
        <v>75552.990000000005</v>
      </c>
      <c r="E131" s="2">
        <v>0</v>
      </c>
      <c r="F131" s="2">
        <v>0</v>
      </c>
      <c r="G131" s="3">
        <f t="shared" si="0"/>
        <v>28582.078200000004</v>
      </c>
      <c r="H131" s="3">
        <f t="shared" si="1"/>
        <v>0.16999999998370185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68112.509999999995</v>
      </c>
      <c r="D132" s="2">
        <f>'PR-RAS'!E136</f>
        <v>73828.36</v>
      </c>
      <c r="E132" s="2">
        <v>0</v>
      </c>
      <c r="F132" s="2">
        <v>0</v>
      </c>
      <c r="G132" s="3">
        <f t="shared" si="0"/>
        <v>28265.769129999997</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643.65</v>
      </c>
      <c r="D133" s="2">
        <f>'PR-RAS'!E137</f>
        <v>1724.63</v>
      </c>
      <c r="E133" s="2">
        <v>0</v>
      </c>
      <c r="F133" s="2">
        <v>0</v>
      </c>
      <c r="G133" s="3">
        <f t="shared" si="0"/>
        <v>540.26412000000005</v>
      </c>
      <c r="H133" s="3">
        <f t="shared" si="1"/>
        <v>0.7199999999999136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827579.55</v>
      </c>
      <c r="D148" s="2">
        <f>'PR-RAS'!E152</f>
        <v>931455.13</v>
      </c>
      <c r="E148" s="2">
        <v>0</v>
      </c>
      <c r="F148" s="2">
        <v>0</v>
      </c>
      <c r="G148" s="3">
        <f t="shared" si="0"/>
        <v>395502.00206999999</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699146.42</v>
      </c>
      <c r="D149" s="2">
        <f>'PR-RAS'!E153</f>
        <v>840234.12</v>
      </c>
      <c r="E149" s="2">
        <v>0</v>
      </c>
      <c r="F149" s="2">
        <v>0</v>
      </c>
      <c r="G149" s="3">
        <f t="shared" si="0"/>
        <v>352182.96967999998</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573690.25</v>
      </c>
      <c r="D150" s="2">
        <f>'PR-RAS'!E154</f>
        <v>705132.59</v>
      </c>
      <c r="E150" s="2">
        <v>0</v>
      </c>
      <c r="F150" s="2">
        <v>0</v>
      </c>
      <c r="G150" s="3">
        <f t="shared" si="0"/>
        <v>295609.35907000001</v>
      </c>
      <c r="H150" s="3">
        <f t="shared" si="1"/>
        <v>0.66000000003259629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573690.25</v>
      </c>
      <c r="D151" s="2">
        <f>'PR-RAS'!E155</f>
        <v>705132.59</v>
      </c>
      <c r="E151" s="2">
        <v>0</v>
      </c>
      <c r="F151" s="2">
        <v>0</v>
      </c>
      <c r="G151" s="3">
        <f t="shared" si="0"/>
        <v>297593.31449999998</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30381.25</v>
      </c>
      <c r="D155" s="2">
        <f>'PR-RAS'!E159</f>
        <v>18650.68</v>
      </c>
      <c r="E155" s="2">
        <v>0</v>
      </c>
      <c r="F155" s="2">
        <v>0</v>
      </c>
      <c r="G155" s="3">
        <f t="shared" si="0"/>
        <v>10423.121939999999</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95074.92</v>
      </c>
      <c r="D156" s="2">
        <f>'PR-RAS'!E160</f>
        <v>116450.85</v>
      </c>
      <c r="E156" s="2">
        <v>0</v>
      </c>
      <c r="F156" s="2">
        <v>0</v>
      </c>
      <c r="G156" s="3">
        <f t="shared" si="0"/>
        <v>50836.376100000001</v>
      </c>
      <c r="H156" s="3">
        <f t="shared" si="1"/>
        <v>0.22999999999592546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95074.92</v>
      </c>
      <c r="D158" s="2">
        <f>'PR-RAS'!E162</f>
        <v>116450.85</v>
      </c>
      <c r="E158" s="2">
        <v>0</v>
      </c>
      <c r="F158" s="2">
        <v>0</v>
      </c>
      <c r="G158" s="3">
        <f t="shared" si="0"/>
        <v>51492.329339999997</v>
      </c>
      <c r="H158" s="3">
        <f t="shared" si="1"/>
        <v>0.22999999999592546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105557.29000000001</v>
      </c>
      <c r="D160" s="2">
        <f>'PR-RAS'!E164</f>
        <v>90956.51</v>
      </c>
      <c r="E160" s="2">
        <v>0</v>
      </c>
      <c r="F160" s="2">
        <v>0</v>
      </c>
      <c r="G160" s="3">
        <f t="shared" si="0"/>
        <v>45707.779289999999</v>
      </c>
      <c r="H160" s="3">
        <f t="shared" si="1"/>
        <v>0.78000000001338776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52477.619999999995</v>
      </c>
      <c r="D161" s="2">
        <f>'PR-RAS'!E165</f>
        <v>48840.4</v>
      </c>
      <c r="E161" s="2">
        <v>0</v>
      </c>
      <c r="F161" s="2">
        <v>0</v>
      </c>
      <c r="G161" s="3">
        <f t="shared" si="0"/>
        <v>24025.347199999997</v>
      </c>
      <c r="H161" s="3">
        <f t="shared" si="1"/>
        <v>0.7800000000061118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4327.13</v>
      </c>
      <c r="D162" s="2">
        <f>'PR-RAS'!E166</f>
        <v>5692.67</v>
      </c>
      <c r="E162" s="2">
        <v>0</v>
      </c>
      <c r="F162" s="2">
        <v>0</v>
      </c>
      <c r="G162" s="3">
        <f t="shared" si="0"/>
        <v>2529.7076700000002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30790</v>
      </c>
      <c r="D163" s="2">
        <f>'PR-RAS'!E167</f>
        <v>33443.08</v>
      </c>
      <c r="E163" s="2">
        <v>0</v>
      </c>
      <c r="F163" s="2">
        <v>0</v>
      </c>
      <c r="G163" s="3">
        <f t="shared" si="0"/>
        <v>15823.537920000001</v>
      </c>
      <c r="H163" s="3">
        <f t="shared" si="1"/>
        <v>8.000000000174623E-2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470</v>
      </c>
      <c r="D164" s="2">
        <f>'PR-RAS'!E168</f>
        <v>1195</v>
      </c>
      <c r="E164" s="2">
        <v>0</v>
      </c>
      <c r="F164" s="2">
        <v>0</v>
      </c>
      <c r="G164" s="3">
        <f t="shared" si="0"/>
        <v>466.18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16890.490000000002</v>
      </c>
      <c r="D165" s="2">
        <f>'PR-RAS'!E169</f>
        <v>8509.65</v>
      </c>
      <c r="E165" s="2">
        <v>0</v>
      </c>
      <c r="F165" s="2">
        <v>0</v>
      </c>
      <c r="G165" s="3">
        <f t="shared" si="0"/>
        <v>5561.2055600000003</v>
      </c>
      <c r="H165" s="3">
        <f t="shared" si="1"/>
        <v>0.84000000000196451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22888.770000000004</v>
      </c>
      <c r="D166" s="2">
        <f>'PR-RAS'!E170</f>
        <v>16261.93</v>
      </c>
      <c r="E166" s="2">
        <v>0</v>
      </c>
      <c r="F166" s="2">
        <v>0</v>
      </c>
      <c r="G166" s="3">
        <f t="shared" si="0"/>
        <v>9143.083950000002</v>
      </c>
      <c r="H166" s="3">
        <f t="shared" si="1"/>
        <v>0.29999999999563443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2511.56</v>
      </c>
      <c r="D167" s="2">
        <f>'PR-RAS'!E171</f>
        <v>3034.89</v>
      </c>
      <c r="E167" s="2">
        <v>0</v>
      </c>
      <c r="F167" s="2">
        <v>0</v>
      </c>
      <c r="G167" s="3">
        <f t="shared" si="0"/>
        <v>1424.5024400000002</v>
      </c>
      <c r="H167" s="3">
        <f t="shared" si="1"/>
        <v>0.5500000000001819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5001.0600000000004</v>
      </c>
      <c r="D168" s="2">
        <f>'PR-RAS'!E172</f>
        <v>3977.27</v>
      </c>
      <c r="E168" s="2">
        <v>0</v>
      </c>
      <c r="F168" s="2">
        <v>0</v>
      </c>
      <c r="G168" s="3">
        <f t="shared" si="0"/>
        <v>2163.5852</v>
      </c>
      <c r="H168" s="3">
        <f t="shared" si="1"/>
        <v>0.33000000000038199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12891.96</v>
      </c>
      <c r="D169" s="2">
        <f>'PR-RAS'!E173</f>
        <v>8680.77</v>
      </c>
      <c r="E169" s="2">
        <v>0</v>
      </c>
      <c r="F169" s="2">
        <v>0</v>
      </c>
      <c r="G169" s="3">
        <f t="shared" si="0"/>
        <v>5082.5880000000006</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1480</v>
      </c>
      <c r="D170" s="2">
        <f>'PR-RAS'!E174</f>
        <v>200</v>
      </c>
      <c r="E170" s="2">
        <v>0</v>
      </c>
      <c r="F170" s="2">
        <v>0</v>
      </c>
      <c r="G170" s="3">
        <f t="shared" si="0"/>
        <v>317.72000000000003</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797.2</v>
      </c>
      <c r="D171" s="2">
        <f>'PR-RAS'!E175</f>
        <v>369</v>
      </c>
      <c r="E171" s="2">
        <v>0</v>
      </c>
      <c r="F171" s="2">
        <v>0</v>
      </c>
      <c r="G171" s="3">
        <f t="shared" si="0"/>
        <v>260.98400000000004</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206.99</v>
      </c>
      <c r="D173" s="2">
        <f>'PR-RAS'!E177</f>
        <v>0</v>
      </c>
      <c r="E173" s="2">
        <v>0</v>
      </c>
      <c r="F173" s="2">
        <v>0</v>
      </c>
      <c r="G173" s="3">
        <f t="shared" si="0"/>
        <v>35.60228</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17466.830000000002</v>
      </c>
      <c r="D174" s="2">
        <f>'PR-RAS'!E178</f>
        <v>16480.2</v>
      </c>
      <c r="E174" s="2">
        <v>0</v>
      </c>
      <c r="F174" s="2">
        <v>0</v>
      </c>
      <c r="G174" s="3">
        <f t="shared" si="0"/>
        <v>8723.9107899999999</v>
      </c>
      <c r="H174" s="3">
        <f t="shared" si="1"/>
        <v>0.36999999999898137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5214.3500000000004</v>
      </c>
      <c r="D175" s="2">
        <f>'PR-RAS'!E179</f>
        <v>4324.0200000000004</v>
      </c>
      <c r="E175" s="2">
        <v>0</v>
      </c>
      <c r="F175" s="2">
        <v>0</v>
      </c>
      <c r="G175" s="3">
        <f t="shared" si="0"/>
        <v>2412.0558599999999</v>
      </c>
      <c r="H175" s="3">
        <f t="shared" si="1"/>
        <v>0.37000000000080036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993.67</v>
      </c>
      <c r="D176" s="2">
        <f>'PR-RAS'!E180</f>
        <v>2724.62</v>
      </c>
      <c r="E176" s="2">
        <v>0</v>
      </c>
      <c r="F176" s="2">
        <v>0</v>
      </c>
      <c r="G176" s="3">
        <f t="shared" si="0"/>
        <v>1127.5092499999998</v>
      </c>
      <c r="H176" s="3">
        <f t="shared" si="1"/>
        <v>0.71000000000015007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1831.2</v>
      </c>
      <c r="D178" s="2">
        <f>'PR-RAS'!E182</f>
        <v>1674.85</v>
      </c>
      <c r="E178" s="2">
        <v>0</v>
      </c>
      <c r="F178" s="2">
        <v>0</v>
      </c>
      <c r="G178" s="3">
        <f t="shared" si="0"/>
        <v>917.01929999999993</v>
      </c>
      <c r="H178" s="3">
        <f t="shared" si="1"/>
        <v>0.35000000000013642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169.29</v>
      </c>
      <c r="D179" s="2">
        <f>'PR-RAS'!E183</f>
        <v>65.72</v>
      </c>
      <c r="E179" s="2">
        <v>0</v>
      </c>
      <c r="F179" s="2">
        <v>0</v>
      </c>
      <c r="G179" s="3">
        <f t="shared" si="0"/>
        <v>53.529940000000003</v>
      </c>
      <c r="H179" s="3">
        <f t="shared" si="1"/>
        <v>0.56999999999999318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1600</v>
      </c>
      <c r="D180" s="2">
        <f>'PR-RAS'!E184</f>
        <v>1600</v>
      </c>
      <c r="E180" s="2">
        <v>0</v>
      </c>
      <c r="F180" s="2">
        <v>0</v>
      </c>
      <c r="G180" s="3">
        <f t="shared" si="0"/>
        <v>859.19999999999993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2791.72</v>
      </c>
      <c r="D181" s="2">
        <f>'PR-RAS'!E185</f>
        <v>1642.41</v>
      </c>
      <c r="E181" s="2">
        <v>0</v>
      </c>
      <c r="F181" s="2">
        <v>0</v>
      </c>
      <c r="G181" s="3">
        <f t="shared" si="0"/>
        <v>1093.7772</v>
      </c>
      <c r="H181" s="3">
        <f t="shared" si="1"/>
        <v>0.69000000000028194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4272.24</v>
      </c>
      <c r="D182" s="2">
        <f>'PR-RAS'!E186</f>
        <v>3940.44</v>
      </c>
      <c r="E182" s="2">
        <v>0</v>
      </c>
      <c r="F182" s="2">
        <v>0</v>
      </c>
      <c r="G182" s="3">
        <f t="shared" si="0"/>
        <v>2199.7147199999999</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594.36</v>
      </c>
      <c r="D183" s="2">
        <f>'PR-RAS'!E187</f>
        <v>508.14</v>
      </c>
      <c r="E183" s="2">
        <v>0</v>
      </c>
      <c r="F183" s="2">
        <v>0</v>
      </c>
      <c r="G183" s="3">
        <f t="shared" si="0"/>
        <v>293.13647999999995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12724.07</v>
      </c>
      <c r="D190" s="2">
        <f>'PR-RAS'!E194</f>
        <v>9373.98</v>
      </c>
      <c r="E190" s="2">
        <v>0</v>
      </c>
      <c r="F190" s="2">
        <v>0</v>
      </c>
      <c r="G190" s="3">
        <f t="shared" si="0"/>
        <v>5948.2136700000001</v>
      </c>
      <c r="H190" s="3">
        <f t="shared" si="1"/>
        <v>9.0000000000145519E-2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296.38</v>
      </c>
      <c r="D192" s="2">
        <f>'PR-RAS'!E196</f>
        <v>288.27</v>
      </c>
      <c r="E192" s="2">
        <v>0</v>
      </c>
      <c r="F192" s="2">
        <v>0</v>
      </c>
      <c r="G192" s="3">
        <f t="shared" si="0"/>
        <v>166.72772000000001</v>
      </c>
      <c r="H192" s="3">
        <f t="shared" si="1"/>
        <v>0.64999999999997726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3990.1</v>
      </c>
      <c r="D193" s="2">
        <f>'PR-RAS'!E197</f>
        <v>270.7</v>
      </c>
      <c r="E193" s="2">
        <v>0</v>
      </c>
      <c r="F193" s="2">
        <v>0</v>
      </c>
      <c r="G193" s="3">
        <f t="shared" si="0"/>
        <v>870.048</v>
      </c>
      <c r="H193" s="3">
        <f t="shared" si="1"/>
        <v>0.39999999999992042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65</v>
      </c>
      <c r="E194" s="2">
        <v>0</v>
      </c>
      <c r="F194" s="2">
        <v>0</v>
      </c>
      <c r="G194" s="3">
        <f t="shared" si="0"/>
        <v>29.914999999999999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2027.82</v>
      </c>
      <c r="D195" s="2">
        <f>'PR-RAS'!E199</f>
        <v>3121</v>
      </c>
      <c r="E195" s="2">
        <v>0</v>
      </c>
      <c r="F195" s="2">
        <v>0</v>
      </c>
      <c r="G195" s="3">
        <f t="shared" si="0"/>
        <v>1604.3450800000001</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1000</v>
      </c>
      <c r="E196" s="2">
        <v>0</v>
      </c>
      <c r="F196" s="2">
        <v>0</v>
      </c>
      <c r="G196" s="3">
        <f t="shared" si="0"/>
        <v>390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6384.77</v>
      </c>
      <c r="D197" s="2">
        <f>'PR-RAS'!E201</f>
        <v>4629.01</v>
      </c>
      <c r="E197" s="2">
        <v>0</v>
      </c>
      <c r="F197" s="2">
        <v>0</v>
      </c>
      <c r="G197" s="3">
        <f t="shared" si="0"/>
        <v>3065.9868400000005</v>
      </c>
      <c r="H197" s="3">
        <f t="shared" si="1"/>
        <v>0.23999999999978172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236.07000000000002</v>
      </c>
      <c r="D198" s="2">
        <f>'PR-RAS'!E202</f>
        <v>101.51</v>
      </c>
      <c r="E198" s="2">
        <v>0</v>
      </c>
      <c r="F198" s="2">
        <v>0</v>
      </c>
      <c r="G198" s="3">
        <f t="shared" si="0"/>
        <v>86.500730000000004</v>
      </c>
      <c r="H198" s="3">
        <f t="shared" si="1"/>
        <v>0.56000000000001648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236.07000000000002</v>
      </c>
      <c r="D212" s="2">
        <f>'PR-RAS'!E216</f>
        <v>101.51</v>
      </c>
      <c r="E212" s="2">
        <v>0</v>
      </c>
      <c r="F212" s="2">
        <v>0</v>
      </c>
      <c r="G212" s="3">
        <f t="shared" si="0"/>
        <v>92.647990000000007</v>
      </c>
      <c r="H212" s="3">
        <f t="shared" si="1"/>
        <v>0.56000000000001648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107.9</v>
      </c>
      <c r="D213" s="2">
        <f>'PR-RAS'!E217</f>
        <v>0</v>
      </c>
      <c r="E213" s="2">
        <v>0</v>
      </c>
      <c r="F213" s="2">
        <v>0</v>
      </c>
      <c r="G213" s="3">
        <f t="shared" si="0"/>
        <v>22.8748</v>
      </c>
      <c r="H213" s="3">
        <f t="shared" si="1"/>
        <v>9.9999999999994316E-2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25.64</v>
      </c>
      <c r="D214" s="2">
        <f>'PR-RAS'!E218</f>
        <v>0</v>
      </c>
      <c r="E214" s="2">
        <v>0</v>
      </c>
      <c r="F214" s="2">
        <v>0</v>
      </c>
      <c r="G214" s="3">
        <f t="shared" si="0"/>
        <v>5.4613199999999997</v>
      </c>
      <c r="H214" s="3">
        <f t="shared" si="1"/>
        <v>0.35999999999999943</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102.53</v>
      </c>
      <c r="D216" s="2">
        <f>'PR-RAS'!E220</f>
        <v>101.51</v>
      </c>
      <c r="E216" s="2">
        <v>0</v>
      </c>
      <c r="F216" s="2">
        <v>0</v>
      </c>
      <c r="G216" s="3">
        <f t="shared" si="0"/>
        <v>65.693250000000006</v>
      </c>
      <c r="H216" s="3">
        <f t="shared" si="1"/>
        <v>0.95999999999999375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22562</v>
      </c>
      <c r="D226" s="2">
        <f>'PR-RAS'!E230</f>
        <v>0</v>
      </c>
      <c r="E226" s="2">
        <v>0</v>
      </c>
      <c r="F226" s="2">
        <v>0</v>
      </c>
      <c r="G226" s="3">
        <f t="shared" si="0"/>
        <v>5076.45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22562</v>
      </c>
      <c r="D230" s="2">
        <f>'PR-RAS'!E234</f>
        <v>0</v>
      </c>
      <c r="E230" s="2">
        <v>0</v>
      </c>
      <c r="F230" s="2">
        <v>0</v>
      </c>
      <c r="G230" s="3">
        <f t="shared" si="0"/>
        <v>5166.6980000000003</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22562</v>
      </c>
      <c r="D231" s="2">
        <f>'PR-RAS'!E235</f>
        <v>0</v>
      </c>
      <c r="E231" s="2">
        <v>0</v>
      </c>
      <c r="F231" s="2">
        <v>0</v>
      </c>
      <c r="G231" s="3">
        <f t="shared" si="0"/>
        <v>5189.26</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50</v>
      </c>
      <c r="E258" s="2">
        <v>0</v>
      </c>
      <c r="F258" s="2">
        <v>0</v>
      </c>
      <c r="G258" s="3">
        <f t="shared" si="0"/>
        <v>25.7</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50</v>
      </c>
      <c r="E265" s="2">
        <v>0</v>
      </c>
      <c r="F265" s="2">
        <v>0</v>
      </c>
      <c r="G265" s="3">
        <f t="shared" si="0"/>
        <v>26.400000000000002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50</v>
      </c>
      <c r="E267" s="2">
        <v>0</v>
      </c>
      <c r="F267" s="2">
        <v>0</v>
      </c>
      <c r="G267" s="3">
        <f t="shared" si="0"/>
        <v>26.6</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77.77</v>
      </c>
      <c r="D269" s="2">
        <f>'PR-RAS'!E273</f>
        <v>112.99</v>
      </c>
      <c r="E269" s="2">
        <v>0</v>
      </c>
      <c r="F269" s="2">
        <v>0</v>
      </c>
      <c r="G269" s="3">
        <f t="shared" si="0"/>
        <v>81.405000000000001</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77.77</v>
      </c>
      <c r="D270" s="2">
        <f>'PR-RAS'!E274</f>
        <v>112.99</v>
      </c>
      <c r="E270" s="2">
        <v>0</v>
      </c>
      <c r="F270" s="2">
        <v>0</v>
      </c>
      <c r="G270" s="3">
        <f t="shared" si="0"/>
        <v>81.708750000000009</v>
      </c>
      <c r="H270" s="3">
        <f t="shared" si="1"/>
        <v>0.24000000000000909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77.77</v>
      </c>
      <c r="D272" s="2">
        <f>'PR-RAS'!E276</f>
        <v>112.99</v>
      </c>
      <c r="E272" s="2">
        <v>0</v>
      </c>
      <c r="F272" s="2">
        <v>0</v>
      </c>
      <c r="G272" s="3">
        <f t="shared" si="0"/>
        <v>82.316250000000011</v>
      </c>
      <c r="H272" s="3">
        <f t="shared" si="1"/>
        <v>0.24000000000000909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827579.55</v>
      </c>
      <c r="D295" s="2">
        <f>'PR-RAS'!E299</f>
        <v>931455.13</v>
      </c>
      <c r="E295" s="2">
        <v>0</v>
      </c>
      <c r="F295" s="2">
        <v>0</v>
      </c>
      <c r="G295" s="3">
        <f t="shared" si="12"/>
        <v>791004.00413999998</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7587.8499999998603</v>
      </c>
      <c r="D296" s="2">
        <f>'PR-RAS'!E300</f>
        <v>0</v>
      </c>
      <c r="E296" s="2">
        <v>0</v>
      </c>
      <c r="F296" s="2">
        <v>0</v>
      </c>
      <c r="G296" s="3">
        <f t="shared" si="12"/>
        <v>2238.4157499999587</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47667.599999999977</v>
      </c>
      <c r="E297" s="2">
        <v>0</v>
      </c>
      <c r="F297" s="2">
        <v>0</v>
      </c>
      <c r="G297" s="3">
        <f t="shared" si="12"/>
        <v>28219.219199999985</v>
      </c>
      <c r="H297" s="3">
        <f t="shared" si="13"/>
        <v>0.40000000002328306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50922.23</v>
      </c>
      <c r="D298" s="2">
        <f>'PR-RAS'!E302</f>
        <v>58510.080000000002</v>
      </c>
      <c r="E298" s="2">
        <v>0</v>
      </c>
      <c r="F298" s="2">
        <v>0</v>
      </c>
      <c r="G298" s="3">
        <f t="shared" si="12"/>
        <v>49878.88983</v>
      </c>
      <c r="H298" s="3">
        <f t="shared" si="13"/>
        <v>0.31000000000494765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21.37</v>
      </c>
      <c r="D300" s="2">
        <f>'PR-RAS'!E304</f>
        <v>96105.12</v>
      </c>
      <c r="E300" s="2">
        <v>0</v>
      </c>
      <c r="F300" s="2">
        <v>0</v>
      </c>
      <c r="G300" s="3">
        <f t="shared" si="12"/>
        <v>57477.25138999999</v>
      </c>
      <c r="H300" s="3">
        <f t="shared" si="13"/>
        <v>0.48999999999534438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21.37</v>
      </c>
      <c r="D301" s="2">
        <f>'PR-RAS'!E305</f>
        <v>21.37</v>
      </c>
      <c r="E301" s="2">
        <v>0</v>
      </c>
      <c r="F301" s="2">
        <v>0</v>
      </c>
      <c r="G301" s="3">
        <f t="shared" si="12"/>
        <v>19.233000000000001</v>
      </c>
      <c r="H301" s="3">
        <f t="shared" si="13"/>
        <v>0.74000000000000199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4564.4799999999996</v>
      </c>
      <c r="D355" s="2">
        <f>'PR-RAS'!E360</f>
        <v>2276.17</v>
      </c>
      <c r="E355" s="2">
        <v>0</v>
      </c>
      <c r="F355" s="2">
        <v>0</v>
      </c>
      <c r="G355" s="3">
        <f t="shared" si="12"/>
        <v>3227.3542799999996</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4564.4799999999996</v>
      </c>
      <c r="D368" s="2">
        <f>'PR-RAS'!E373</f>
        <v>2276.17</v>
      </c>
      <c r="E368" s="2">
        <v>0</v>
      </c>
      <c r="F368" s="2">
        <v>0</v>
      </c>
      <c r="G368" s="3">
        <f t="shared" si="12"/>
        <v>3345.8729399999997</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3908.75</v>
      </c>
      <c r="D374" s="2">
        <f>'PR-RAS'!E379</f>
        <v>1521.99</v>
      </c>
      <c r="E374" s="2">
        <v>0</v>
      </c>
      <c r="F374" s="2">
        <v>0</v>
      </c>
      <c r="G374" s="3">
        <f t="shared" si="12"/>
        <v>2593.3682899999999</v>
      </c>
      <c r="H374" s="3">
        <f t="shared" si="13"/>
        <v>0.25999999999999091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622.54</v>
      </c>
      <c r="D375" s="2">
        <f>'PR-RAS'!E380</f>
        <v>0</v>
      </c>
      <c r="E375" s="2">
        <v>0</v>
      </c>
      <c r="F375" s="2">
        <v>0</v>
      </c>
      <c r="G375" s="3">
        <f t="shared" si="12"/>
        <v>232.82996</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707.46</v>
      </c>
      <c r="D376" s="2">
        <f>'PR-RAS'!E381</f>
        <v>0</v>
      </c>
      <c r="E376" s="2">
        <v>0</v>
      </c>
      <c r="F376" s="2">
        <v>0</v>
      </c>
      <c r="G376" s="3">
        <f t="shared" si="12"/>
        <v>265.29750000000001</v>
      </c>
      <c r="H376" s="3">
        <f t="shared" si="13"/>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967.5</v>
      </c>
      <c r="E377" s="2">
        <v>0</v>
      </c>
      <c r="F377" s="2">
        <v>0</v>
      </c>
      <c r="G377" s="3">
        <f t="shared" si="12"/>
        <v>727.56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2578.75</v>
      </c>
      <c r="D381" s="2">
        <f>'PR-RAS'!E386</f>
        <v>0</v>
      </c>
      <c r="E381" s="2">
        <v>0</v>
      </c>
      <c r="F381" s="2">
        <v>0</v>
      </c>
      <c r="G381" s="3">
        <f t="shared" si="12"/>
        <v>979.92500000000007</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655.73</v>
      </c>
      <c r="D388" s="2">
        <f>'PR-RAS'!E393</f>
        <v>754.18</v>
      </c>
      <c r="E388" s="2">
        <v>0</v>
      </c>
      <c r="F388" s="2">
        <v>0</v>
      </c>
      <c r="G388" s="3">
        <f t="shared" si="12"/>
        <v>837.50283000000013</v>
      </c>
      <c r="H388" s="3">
        <f t="shared" si="13"/>
        <v>0.44999999999993179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655.73</v>
      </c>
      <c r="D389" s="2">
        <f>'PR-RAS'!E394</f>
        <v>754.18</v>
      </c>
      <c r="E389" s="2">
        <v>0</v>
      </c>
      <c r="F389" s="2">
        <v>0</v>
      </c>
      <c r="G389" s="3">
        <f t="shared" si="12"/>
        <v>839.66692000000012</v>
      </c>
      <c r="H389" s="3">
        <f t="shared" si="13"/>
        <v>0.44999999999993179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4564.4799999999996</v>
      </c>
      <c r="D413" s="2">
        <f>'PR-RAS'!E418</f>
        <v>2276.17</v>
      </c>
      <c r="E413" s="2">
        <v>0</v>
      </c>
      <c r="F413" s="2">
        <v>0</v>
      </c>
      <c r="G413" s="3">
        <f t="shared" si="12"/>
        <v>3756.1298399999996</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13140.1</v>
      </c>
      <c r="D415" s="2">
        <f>'PR-RAS'!E420</f>
        <v>17704.580000000002</v>
      </c>
      <c r="E415" s="2">
        <v>0</v>
      </c>
      <c r="F415" s="2">
        <v>0</v>
      </c>
      <c r="G415" s="3">
        <f t="shared" si="12"/>
        <v>20099.393639999998</v>
      </c>
      <c r="H415" s="3">
        <f t="shared" si="13"/>
        <v>0.51999999999861757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835167.39999999991</v>
      </c>
      <c r="D417" s="2">
        <f>'PR-RAS'!E422</f>
        <v>883787.53</v>
      </c>
      <c r="E417" s="2">
        <v>0</v>
      </c>
      <c r="F417" s="2">
        <v>0</v>
      </c>
      <c r="G417" s="3">
        <f t="shared" si="12"/>
        <v>1082740.8633599998</v>
      </c>
      <c r="H417" s="3">
        <f t="shared" si="13"/>
        <v>0.86999999987892807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832144.03</v>
      </c>
      <c r="D418" s="2">
        <f>'PR-RAS'!E423</f>
        <v>933731.3</v>
      </c>
      <c r="E418" s="2">
        <v>0</v>
      </c>
      <c r="F418" s="2">
        <v>0</v>
      </c>
      <c r="G418" s="3">
        <f t="shared" si="12"/>
        <v>1125735.96471</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3023.3699999998789</v>
      </c>
      <c r="D419" s="2">
        <f>'PR-RAS'!E424</f>
        <v>0</v>
      </c>
      <c r="E419" s="2">
        <v>0</v>
      </c>
      <c r="F419" s="2">
        <v>0</v>
      </c>
      <c r="G419" s="3">
        <f t="shared" si="12"/>
        <v>1263.7686599999493</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49943.770000000019</v>
      </c>
      <c r="E420" s="2">
        <v>0</v>
      </c>
      <c r="F420" s="2">
        <v>0</v>
      </c>
      <c r="G420" s="3">
        <f t="shared" si="12"/>
        <v>41852.879260000016</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37782.130000000005</v>
      </c>
      <c r="D421" s="2">
        <f>'PR-RAS'!E426</f>
        <v>40805.5</v>
      </c>
      <c r="E421" s="2">
        <v>0</v>
      </c>
      <c r="F421" s="2">
        <v>0</v>
      </c>
      <c r="G421" s="3">
        <f t="shared" si="12"/>
        <v>50145.114600000001</v>
      </c>
      <c r="H421" s="3">
        <f t="shared" si="13"/>
        <v>0.63000000000465661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21.37</v>
      </c>
      <c r="D423" s="2">
        <f>'PR-RAS'!E428</f>
        <v>96105.12</v>
      </c>
      <c r="E423" s="2">
        <v>0</v>
      </c>
      <c r="F423" s="2">
        <v>0</v>
      </c>
      <c r="G423" s="3">
        <f t="shared" si="12"/>
        <v>81121.739419999998</v>
      </c>
      <c r="H423" s="3">
        <f t="shared" si="13"/>
        <v>0.48999999999534438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835167.39999999991</v>
      </c>
      <c r="D637" s="2">
        <f>'PR-RAS'!E643</f>
        <v>883787.53</v>
      </c>
      <c r="E637" s="2">
        <v>0</v>
      </c>
      <c r="F637" s="2">
        <v>0</v>
      </c>
      <c r="G637" s="3">
        <f t="shared" si="14"/>
        <v>1655344.20456</v>
      </c>
      <c r="H637" s="3">
        <f t="shared" si="15"/>
        <v>0.86999999987892807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832144.03</v>
      </c>
      <c r="D638" s="2">
        <f>'PR-RAS'!E644</f>
        <v>933731.3</v>
      </c>
      <c r="E638" s="2">
        <v>0</v>
      </c>
      <c r="F638" s="2">
        <v>0</v>
      </c>
      <c r="G638" s="3">
        <f t="shared" si="14"/>
        <v>1719649.42331</v>
      </c>
      <c r="H638" s="3">
        <f t="shared" si="15"/>
        <v>0.33000000007450581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3023.3699999998789</v>
      </c>
      <c r="D639" s="2">
        <f>'PR-RAS'!E645</f>
        <v>0</v>
      </c>
      <c r="E639" s="2">
        <v>0</v>
      </c>
      <c r="F639" s="2">
        <v>0</v>
      </c>
      <c r="G639" s="3">
        <f t="shared" si="14"/>
        <v>1928.9100599999229</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49943.770000000019</v>
      </c>
      <c r="E640" s="2">
        <v>0</v>
      </c>
      <c r="F640" s="2">
        <v>0</v>
      </c>
      <c r="G640" s="3">
        <f t="shared" si="14"/>
        <v>63828.138060000027</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37782.130000000005</v>
      </c>
      <c r="D641" s="2">
        <f>'PR-RAS'!E647</f>
        <v>40805.5</v>
      </c>
      <c r="E641" s="2">
        <v>0</v>
      </c>
      <c r="F641" s="2">
        <v>0</v>
      </c>
      <c r="G641" s="3">
        <f t="shared" si="14"/>
        <v>76411.603199999998</v>
      </c>
      <c r="H641" s="3">
        <f t="shared" si="15"/>
        <v>0.63000000000465661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40805.499999999884</v>
      </c>
      <c r="D643" s="2">
        <f>'PR-RAS'!E649</f>
        <v>0</v>
      </c>
      <c r="E643" s="2">
        <v>0</v>
      </c>
      <c r="F643" s="2">
        <v>0</v>
      </c>
      <c r="G643" s="3">
        <f t="shared" si="14"/>
        <v>26197.130999999925</v>
      </c>
      <c r="H643" s="3">
        <f t="shared" si="15"/>
        <v>0.49999999988358468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9138.2700000000186</v>
      </c>
      <c r="E644" s="2">
        <v>0</v>
      </c>
      <c r="F644" s="2">
        <v>0</v>
      </c>
      <c r="G644" s="3">
        <f t="shared" si="14"/>
        <v>11751.815220000024</v>
      </c>
      <c r="H644" s="3">
        <f t="shared" si="15"/>
        <v>0.27000000001862645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59231.57</v>
      </c>
      <c r="D645" s="2">
        <f>'PR-RAS'!E651</f>
        <v>0</v>
      </c>
      <c r="E645" s="2">
        <v>0</v>
      </c>
      <c r="F645" s="2">
        <v>0</v>
      </c>
      <c r="G645" s="3">
        <f t="shared" si="14"/>
        <v>38145.131079999999</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66568.75</v>
      </c>
      <c r="D647" s="2">
        <f>'PR-RAS'!E654</f>
        <v>45602.67</v>
      </c>
      <c r="E647" s="2">
        <v>0</v>
      </c>
      <c r="F647" s="2">
        <v>0</v>
      </c>
      <c r="G647" s="3">
        <f t="shared" si="14"/>
        <v>101922.06213999999</v>
      </c>
      <c r="H647" s="3">
        <f t="shared" si="15"/>
        <v>0.58000000000174623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66568.75</v>
      </c>
      <c r="D648" s="2">
        <f>'PR-RAS'!E655</f>
        <v>45602.67</v>
      </c>
      <c r="E648" s="2">
        <v>0</v>
      </c>
      <c r="F648" s="2">
        <v>0</v>
      </c>
      <c r="G648" s="3">
        <f t="shared" si="14"/>
        <v>102079.83623</v>
      </c>
      <c r="H648" s="3">
        <f t="shared" si="15"/>
        <v>0.58000000000174623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37</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27</v>
      </c>
      <c r="D653" s="2">
        <f>'PR-RAS'!E660</f>
        <v>31</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704131.18</v>
      </c>
      <c r="D676" s="2">
        <f>'PR-RAS'!E683</f>
        <v>764855.41</v>
      </c>
      <c r="E676" s="2">
        <v>0</v>
      </c>
      <c r="F676" s="2">
        <v>0</v>
      </c>
      <c r="G676" s="3">
        <f t="shared" si="14"/>
        <v>1507843.35</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34.520000000000003</v>
      </c>
      <c r="D677" s="2">
        <f>'PR-RAS'!E684</f>
        <v>0</v>
      </c>
      <c r="E677" s="2">
        <v>0</v>
      </c>
      <c r="F677" s="2">
        <v>0</v>
      </c>
      <c r="G677" s="3">
        <f t="shared" si="14"/>
        <v>23.335520000000002</v>
      </c>
      <c r="H677" s="3">
        <f t="shared" si="15"/>
        <v>0.47999999999999687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919.53</v>
      </c>
      <c r="E678" s="2">
        <v>0</v>
      </c>
      <c r="F678" s="2">
        <v>0</v>
      </c>
      <c r="G678" s="3">
        <f t="shared" si="14"/>
        <v>1245.0436200000001</v>
      </c>
      <c r="H678" s="3">
        <f t="shared" si="15"/>
        <v>0.47000000000002728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28547.599999999999</v>
      </c>
      <c r="D695" s="2">
        <f>'PR-RAS'!E702</f>
        <v>0</v>
      </c>
      <c r="E695" s="2">
        <v>0</v>
      </c>
      <c r="F695" s="2">
        <v>0</v>
      </c>
      <c r="G695" s="3">
        <f t="shared" si="14"/>
        <v>19812.034399999997</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7300</v>
      </c>
      <c r="D717" s="2">
        <f>'PR-RAS'!E724</f>
        <v>7300</v>
      </c>
      <c r="E717" s="2">
        <v>0</v>
      </c>
      <c r="F717" s="2">
        <v>0</v>
      </c>
      <c r="G717" s="3">
        <f t="shared" si="14"/>
        <v>15680.4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4171.97</v>
      </c>
      <c r="D725" s="2">
        <f>'PR-RAS'!E732</f>
        <v>0</v>
      </c>
      <c r="E725" s="2">
        <v>0</v>
      </c>
      <c r="F725" s="2">
        <v>0</v>
      </c>
      <c r="G725" s="3">
        <f t="shared" si="14"/>
        <v>3020.5062800000001</v>
      </c>
      <c r="H725" s="3">
        <f t="shared" si="15"/>
        <v>2.9999999999745341E-2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30790</v>
      </c>
      <c r="D727" s="2">
        <f>'PR-RAS'!E734</f>
        <v>33443.08</v>
      </c>
      <c r="E727" s="2">
        <v>0</v>
      </c>
      <c r="F727" s="2">
        <v>0</v>
      </c>
      <c r="G727" s="3">
        <f t="shared" si="14"/>
        <v>70912.892160000003</v>
      </c>
      <c r="H727" s="3">
        <f t="shared" si="15"/>
        <v>8.000000000174623E-2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1600</v>
      </c>
      <c r="D729" s="2">
        <f>'PR-RAS'!E736</f>
        <v>1600</v>
      </c>
      <c r="E729" s="2">
        <v>0</v>
      </c>
      <c r="F729" s="2">
        <v>0</v>
      </c>
      <c r="G729" s="3">
        <f t="shared" si="14"/>
        <v>3494.4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50</v>
      </c>
      <c r="E848" s="2">
        <v>0</v>
      </c>
      <c r="F848" s="2">
        <v>0</v>
      </c>
      <c r="G848" s="3">
        <f t="shared" si="34"/>
        <v>84.7</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350420.56000000006</v>
      </c>
      <c r="D1011" s="7">
        <f>BILANCA!E6</f>
        <v>379958.45999999996</v>
      </c>
      <c r="E1011" s="7">
        <v>0</v>
      </c>
      <c r="F1011" s="7">
        <v>0</v>
      </c>
      <c r="G1011" s="8">
        <f t="shared" ref="G1011:G1306" si="38">B1011/1000*C1011+B1011/500*D1011</f>
        <v>1110.3374799999999</v>
      </c>
      <c r="H1011" s="8">
        <f t="shared" si="35"/>
        <v>0.89999999990686774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246846.94000000003</v>
      </c>
      <c r="D1012" s="2">
        <f>BILANCA!E7</f>
        <v>215526.04999999996</v>
      </c>
      <c r="E1012" s="2">
        <v>0</v>
      </c>
      <c r="F1012" s="2">
        <v>0</v>
      </c>
      <c r="G1012" s="3">
        <f t="shared" si="38"/>
        <v>1355.79808</v>
      </c>
      <c r="H1012" s="3">
        <f t="shared" si="35"/>
        <v>0.1099999999278225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127.74000000000001</v>
      </c>
      <c r="D1013" s="2">
        <f>BILANCA!E8</f>
        <v>0</v>
      </c>
      <c r="E1013" s="2">
        <v>0</v>
      </c>
      <c r="F1013" s="2">
        <v>0</v>
      </c>
      <c r="G1013" s="3">
        <f t="shared" si="38"/>
        <v>0.38322000000000006</v>
      </c>
      <c r="H1013" s="3">
        <f t="shared" si="35"/>
        <v>0.25999999999999091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982.15</v>
      </c>
      <c r="D1015" s="2">
        <f>BILANCA!E10</f>
        <v>982.15</v>
      </c>
      <c r="E1015" s="2">
        <v>0</v>
      </c>
      <c r="F1015" s="2">
        <v>0</v>
      </c>
      <c r="G1015" s="3">
        <f t="shared" si="38"/>
        <v>14.732250000000001</v>
      </c>
      <c r="H1015" s="3">
        <f t="shared" si="35"/>
        <v>0.29999999999995453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854.41</v>
      </c>
      <c r="D1016" s="2">
        <f>BILANCA!E11</f>
        <v>982.15</v>
      </c>
      <c r="E1016" s="2">
        <v>0</v>
      </c>
      <c r="F1016" s="2">
        <v>0</v>
      </c>
      <c r="G1016" s="3">
        <f t="shared" si="38"/>
        <v>16.91226</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246719.20000000004</v>
      </c>
      <c r="D1017" s="2">
        <f>BILANCA!E12</f>
        <v>215526.04999999996</v>
      </c>
      <c r="E1017" s="2">
        <v>0</v>
      </c>
      <c r="F1017" s="2">
        <v>0</v>
      </c>
      <c r="G1017" s="3">
        <f t="shared" si="38"/>
        <v>4744.3990999999996</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182110.06</v>
      </c>
      <c r="D1018" s="2">
        <f>BILANCA!E13</f>
        <v>179424.65999999997</v>
      </c>
      <c r="E1018" s="2">
        <v>0</v>
      </c>
      <c r="F1018" s="2">
        <v>0</v>
      </c>
      <c r="G1018" s="3">
        <f t="shared" si="38"/>
        <v>4327.6750400000001</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211912.4</v>
      </c>
      <c r="D1020" s="2">
        <f>BILANCA!E15</f>
        <v>211912.4</v>
      </c>
      <c r="E1020" s="2">
        <v>0</v>
      </c>
      <c r="F1020" s="2">
        <v>0</v>
      </c>
      <c r="G1020" s="3">
        <f t="shared" si="38"/>
        <v>6357.3719999999994</v>
      </c>
      <c r="H1020" s="3">
        <f t="shared" si="35"/>
        <v>0.79999999998835847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5074.59</v>
      </c>
      <c r="D1022" s="2">
        <f>BILANCA!E17</f>
        <v>5074.59</v>
      </c>
      <c r="E1022" s="2">
        <v>0</v>
      </c>
      <c r="F1022" s="2">
        <v>0</v>
      </c>
      <c r="G1022" s="3">
        <f t="shared" si="38"/>
        <v>182.68523999999999</v>
      </c>
      <c r="H1022" s="3">
        <f t="shared" si="35"/>
        <v>0.81999999999970896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34876.93</v>
      </c>
      <c r="D1023" s="2">
        <f>BILANCA!E18</f>
        <v>37562.33</v>
      </c>
      <c r="E1023" s="2">
        <v>0</v>
      </c>
      <c r="F1023" s="2">
        <v>0</v>
      </c>
      <c r="G1023" s="3">
        <f t="shared" si="38"/>
        <v>1430.0206699999999</v>
      </c>
      <c r="H1023" s="3">
        <f t="shared" si="35"/>
        <v>0.40000000000145519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53389.900000000023</v>
      </c>
      <c r="D1024" s="2">
        <f>BILANCA!E19</f>
        <v>25658.459999999992</v>
      </c>
      <c r="E1024" s="2">
        <v>0</v>
      </c>
      <c r="F1024" s="2">
        <v>0</v>
      </c>
      <c r="G1024" s="3">
        <f t="shared" si="38"/>
        <v>1465.8954800000001</v>
      </c>
      <c r="H1024" s="3">
        <f t="shared" si="35"/>
        <v>0.55999999996856786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91604.21</v>
      </c>
      <c r="D1025" s="2">
        <f>BILANCA!E20</f>
        <v>91604.21</v>
      </c>
      <c r="E1025" s="2">
        <v>0</v>
      </c>
      <c r="F1025" s="2">
        <v>0</v>
      </c>
      <c r="G1025" s="3">
        <f t="shared" si="38"/>
        <v>4122.1894499999999</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51435.44</v>
      </c>
      <c r="D1026" s="2">
        <f>BILANCA!E21</f>
        <v>51435.44</v>
      </c>
      <c r="E1026" s="2">
        <v>0</v>
      </c>
      <c r="F1026" s="2">
        <v>0</v>
      </c>
      <c r="G1026" s="3">
        <f t="shared" si="38"/>
        <v>2468.9011200000004</v>
      </c>
      <c r="H1026" s="3">
        <f t="shared" si="35"/>
        <v>0.88000000000465661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2525.0500000000002</v>
      </c>
      <c r="D1027" s="2">
        <f>BILANCA!E22</f>
        <v>3492.55</v>
      </c>
      <c r="E1027" s="2">
        <v>0</v>
      </c>
      <c r="F1027" s="2">
        <v>0</v>
      </c>
      <c r="G1027" s="3">
        <f t="shared" si="38"/>
        <v>161.67255000000003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2157.41</v>
      </c>
      <c r="D1028" s="2">
        <f>BILANCA!E23</f>
        <v>2157.41</v>
      </c>
      <c r="E1028" s="2">
        <v>0</v>
      </c>
      <c r="F1028" s="2">
        <v>0</v>
      </c>
      <c r="G1028" s="3">
        <f t="shared" si="38"/>
        <v>116.50013999999997</v>
      </c>
      <c r="H1028" s="3">
        <f t="shared" si="35"/>
        <v>0.81999999999970896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15587.53</v>
      </c>
      <c r="D1029" s="2">
        <f>BILANCA!E24</f>
        <v>15587.53</v>
      </c>
      <c r="E1029" s="2">
        <v>0</v>
      </c>
      <c r="F1029" s="2">
        <v>0</v>
      </c>
      <c r="G1029" s="3">
        <f t="shared" si="38"/>
        <v>888.48920999999996</v>
      </c>
      <c r="H1029" s="3">
        <f t="shared" si="35"/>
        <v>0.93999999999869033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554.49</v>
      </c>
      <c r="E1030" s="2">
        <v>0</v>
      </c>
      <c r="F1030" s="2">
        <v>0</v>
      </c>
      <c r="G1030" s="3">
        <f t="shared" si="38"/>
        <v>22.179600000000001</v>
      </c>
      <c r="H1030" s="3">
        <f t="shared" si="35"/>
        <v>0.49000000000000909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52578.720000000001</v>
      </c>
      <c r="D1031" s="2">
        <f>BILANCA!E26</f>
        <v>52578.720000000001</v>
      </c>
      <c r="E1031" s="2">
        <v>0</v>
      </c>
      <c r="F1031" s="2">
        <v>0</v>
      </c>
      <c r="G1031" s="3">
        <f t="shared" si="38"/>
        <v>3312.4593600000007</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162498.46</v>
      </c>
      <c r="D1033" s="2">
        <f>BILANCA!E28</f>
        <v>191751.89</v>
      </c>
      <c r="E1033" s="2">
        <v>0</v>
      </c>
      <c r="F1033" s="2">
        <v>0</v>
      </c>
      <c r="G1033" s="3">
        <f t="shared" si="38"/>
        <v>12558.051520000001</v>
      </c>
      <c r="H1033" s="3">
        <f t="shared" si="35"/>
        <v>0.56999999997788109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8843.510000000002</v>
      </c>
      <c r="D1034" s="2">
        <f>BILANCA!E29</f>
        <v>8951.2400000000016</v>
      </c>
      <c r="E1034" s="2">
        <v>0</v>
      </c>
      <c r="F1034" s="2">
        <v>0</v>
      </c>
      <c r="G1034" s="3">
        <f t="shared" si="38"/>
        <v>641.90376000000015</v>
      </c>
      <c r="H1034" s="3">
        <f t="shared" si="35"/>
        <v>0.72999999999956344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25575.15</v>
      </c>
      <c r="D1035" s="2">
        <f>BILANCA!E30</f>
        <v>25575.15</v>
      </c>
      <c r="E1035" s="2">
        <v>0</v>
      </c>
      <c r="F1035" s="2">
        <v>0</v>
      </c>
      <c r="G1035" s="3">
        <f t="shared" si="38"/>
        <v>1918.1362500000002</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16731.64</v>
      </c>
      <c r="D1039" s="2">
        <f>BILANCA!E34</f>
        <v>16623.91</v>
      </c>
      <c r="E1039" s="2">
        <v>0</v>
      </c>
      <c r="F1039" s="2">
        <v>0</v>
      </c>
      <c r="G1039" s="3">
        <f t="shared" si="38"/>
        <v>1449.40434</v>
      </c>
      <c r="H1039" s="3">
        <f t="shared" si="35"/>
        <v>0.4500000000007276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2375.7299999999996</v>
      </c>
      <c r="D1040" s="2">
        <f>BILANCA!E35</f>
        <v>1491.6900000000005</v>
      </c>
      <c r="E1040" s="2">
        <v>0</v>
      </c>
      <c r="F1040" s="2">
        <v>0</v>
      </c>
      <c r="G1040" s="3">
        <f t="shared" si="38"/>
        <v>160.77330000000001</v>
      </c>
      <c r="H1040" s="3">
        <f t="shared" si="35"/>
        <v>0.57999999999992724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10482.65</v>
      </c>
      <c r="D1041" s="2">
        <f>BILANCA!E36</f>
        <v>11236.83</v>
      </c>
      <c r="E1041" s="2">
        <v>0</v>
      </c>
      <c r="F1041" s="2">
        <v>0</v>
      </c>
      <c r="G1041" s="3">
        <f t="shared" si="38"/>
        <v>1021.64561</v>
      </c>
      <c r="H1041" s="3">
        <f t="shared" si="35"/>
        <v>0.52000000000043656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8106.92</v>
      </c>
      <c r="D1045" s="2">
        <f>BILANCA!E40</f>
        <v>9745.14</v>
      </c>
      <c r="E1045" s="2">
        <v>0</v>
      </c>
      <c r="F1045" s="2">
        <v>0</v>
      </c>
      <c r="G1045" s="3">
        <f t="shared" si="38"/>
        <v>965.90200000000004</v>
      </c>
      <c r="H1045" s="3">
        <f t="shared" si="35"/>
        <v>0.21999999999934516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2126.15</v>
      </c>
      <c r="D1059" s="2">
        <f>BILANCA!E54</f>
        <v>2495.15</v>
      </c>
      <c r="E1059" s="2">
        <v>0</v>
      </c>
      <c r="F1059" s="2">
        <v>0</v>
      </c>
      <c r="G1059" s="3">
        <f t="shared" si="38"/>
        <v>348.70605</v>
      </c>
      <c r="H1059" s="3">
        <f t="shared" si="35"/>
        <v>0.3000000000001819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2126.15</v>
      </c>
      <c r="D1060" s="2">
        <f>BILANCA!E55</f>
        <v>2495.15</v>
      </c>
      <c r="E1060" s="2">
        <v>0</v>
      </c>
      <c r="F1060" s="2">
        <v>0</v>
      </c>
      <c r="G1060" s="3">
        <f t="shared" si="38"/>
        <v>355.82249999999999</v>
      </c>
      <c r="H1060" s="3">
        <f t="shared" si="35"/>
        <v>0.3000000000001819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103573.62</v>
      </c>
      <c r="D1074" s="2">
        <f>BILANCA!E69</f>
        <v>164432.41</v>
      </c>
      <c r="E1074" s="2">
        <v>0</v>
      </c>
      <c r="F1074" s="2">
        <v>0</v>
      </c>
      <c r="G1074" s="3">
        <f t="shared" si="38"/>
        <v>27676.060160000001</v>
      </c>
      <c r="H1074" s="3">
        <f t="shared" si="35"/>
        <v>0.79000000000814907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199.14000000000001</v>
      </c>
      <c r="D1087" s="2">
        <f>BILANCA!E82</f>
        <v>3103.23</v>
      </c>
      <c r="E1087" s="2">
        <v>0</v>
      </c>
      <c r="F1087" s="2">
        <v>0</v>
      </c>
      <c r="G1087" s="3">
        <f t="shared" si="38"/>
        <v>493.2312</v>
      </c>
      <c r="H1087" s="3">
        <f t="shared" si="35"/>
        <v>0.37000000000003297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199.08</v>
      </c>
      <c r="D1089" s="2">
        <f>BILANCA!E84</f>
        <v>199.08</v>
      </c>
      <c r="E1089" s="2">
        <v>0</v>
      </c>
      <c r="F1089" s="2">
        <v>0</v>
      </c>
      <c r="G1089" s="3">
        <f t="shared" si="38"/>
        <v>47.181960000000004</v>
      </c>
      <c r="H1089" s="3">
        <f t="shared" si="35"/>
        <v>0.16000000000002501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0.06</v>
      </c>
      <c r="D1092" s="2">
        <f>BILANCA!E87</f>
        <v>2904.15</v>
      </c>
      <c r="E1092" s="2">
        <v>0</v>
      </c>
      <c r="F1092" s="2">
        <v>0</v>
      </c>
      <c r="G1092" s="3">
        <f t="shared" si="38"/>
        <v>476.28552000000008</v>
      </c>
      <c r="H1092" s="3">
        <f t="shared" si="35"/>
        <v>0.21000000000009095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44142.91</v>
      </c>
      <c r="D1152" s="2">
        <f>BILANCA!E147</f>
        <v>161329.18</v>
      </c>
      <c r="E1152" s="2">
        <v>0</v>
      </c>
      <c r="F1152" s="2">
        <v>0</v>
      </c>
      <c r="G1152" s="3">
        <f t="shared" si="38"/>
        <v>52085.78033999999</v>
      </c>
      <c r="H1152" s="3">
        <f t="shared" si="41"/>
        <v>0.26999999998952262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96083.75</v>
      </c>
      <c r="E1155" s="2">
        <v>0</v>
      </c>
      <c r="F1155" s="2">
        <v>0</v>
      </c>
      <c r="G1155" s="3">
        <f t="shared" si="38"/>
        <v>27864.287499999999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28860</v>
      </c>
      <c r="E1157" s="2">
        <v>0</v>
      </c>
      <c r="F1157" s="2">
        <v>0</v>
      </c>
      <c r="G1157" s="3">
        <f t="shared" si="38"/>
        <v>8484.84</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67223.75</v>
      </c>
      <c r="E1161" s="2">
        <v>0</v>
      </c>
      <c r="F1161" s="2">
        <v>0</v>
      </c>
      <c r="G1161" s="3">
        <f t="shared" si="38"/>
        <v>20301.572499999998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21.37</v>
      </c>
      <c r="D1166" s="2">
        <f>BILANCA!E161</f>
        <v>21.37</v>
      </c>
      <c r="E1166" s="2">
        <v>0</v>
      </c>
      <c r="F1166" s="2">
        <v>0</v>
      </c>
      <c r="G1166" s="3">
        <f t="shared" si="38"/>
        <v>10.00116</v>
      </c>
      <c r="H1166" s="3">
        <f t="shared" si="41"/>
        <v>0.74000000000000199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44121.54</v>
      </c>
      <c r="D1167" s="2">
        <f>BILANCA!E162</f>
        <v>65224.06</v>
      </c>
      <c r="E1167" s="2">
        <v>0</v>
      </c>
      <c r="F1167" s="2">
        <v>0</v>
      </c>
      <c r="G1167" s="3">
        <f t="shared" si="38"/>
        <v>27407.43662</v>
      </c>
      <c r="H1167" s="3">
        <f t="shared" si="41"/>
        <v>0.51999999999679858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59231.57</v>
      </c>
      <c r="D1176" s="2">
        <f>BILANCA!E171</f>
        <v>0</v>
      </c>
      <c r="E1176" s="2">
        <v>0</v>
      </c>
      <c r="F1176" s="2">
        <v>0</v>
      </c>
      <c r="G1176" s="3">
        <f t="shared" si="38"/>
        <v>9832.4406200000012</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59231.57</v>
      </c>
      <c r="D1179" s="2">
        <f>BILANCA!E174</f>
        <v>0</v>
      </c>
      <c r="E1179" s="2">
        <v>0</v>
      </c>
      <c r="F1179" s="2">
        <v>0</v>
      </c>
      <c r="G1179" s="3">
        <f t="shared" si="38"/>
        <v>10010.135330000001</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350420.56</v>
      </c>
      <c r="D1180" s="2">
        <f>BILANCA!E176</f>
        <v>379958.46</v>
      </c>
      <c r="E1180" s="2">
        <v>0</v>
      </c>
      <c r="F1180" s="2">
        <v>0</v>
      </c>
      <c r="G1180" s="3">
        <f t="shared" si="38"/>
        <v>188757.37160000001</v>
      </c>
      <c r="H1180" s="3">
        <f t="shared" si="41"/>
        <v>0.90000000002328306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62746.749999999993</v>
      </c>
      <c r="D1181" s="2">
        <f>BILANCA!E177</f>
        <v>77465.559999999983</v>
      </c>
      <c r="E1181" s="2">
        <v>0</v>
      </c>
      <c r="F1181" s="2">
        <v>0</v>
      </c>
      <c r="G1181" s="3">
        <f t="shared" si="38"/>
        <v>37222.915769999992</v>
      </c>
      <c r="H1181" s="3">
        <f t="shared" si="41"/>
        <v>0.69000000002415618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62039.229999999996</v>
      </c>
      <c r="D1182" s="2">
        <f>BILANCA!E178</f>
        <v>76054.579999999987</v>
      </c>
      <c r="E1182" s="2">
        <v>0</v>
      </c>
      <c r="F1182" s="2">
        <v>0</v>
      </c>
      <c r="G1182" s="3">
        <f t="shared" si="38"/>
        <v>36833.523079999992</v>
      </c>
      <c r="H1182" s="3">
        <f t="shared" si="41"/>
        <v>0.65000000000873115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59738.81</v>
      </c>
      <c r="D1183" s="2">
        <f>BILANCA!E179</f>
        <v>72107.399999999994</v>
      </c>
      <c r="E1183" s="2">
        <v>0</v>
      </c>
      <c r="F1183" s="2">
        <v>0</v>
      </c>
      <c r="G1183" s="3">
        <f t="shared" si="38"/>
        <v>35283.974529999992</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2300.42</v>
      </c>
      <c r="D1184" s="2">
        <f>BILANCA!E180</f>
        <v>3947.18</v>
      </c>
      <c r="E1184" s="2">
        <v>0</v>
      </c>
      <c r="F1184" s="2">
        <v>0</v>
      </c>
      <c r="G1184" s="3">
        <f t="shared" si="38"/>
        <v>1773.8917199999999</v>
      </c>
      <c r="H1184" s="3">
        <f t="shared" si="41"/>
        <v>0.59999999999990905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707.46</v>
      </c>
      <c r="D1201" s="2">
        <f>BILANCA!E197</f>
        <v>0</v>
      </c>
      <c r="E1201" s="2">
        <v>0</v>
      </c>
      <c r="F1201" s="2">
        <v>0</v>
      </c>
      <c r="G1201" s="3">
        <f t="shared" si="38"/>
        <v>135.12486000000001</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707.46</v>
      </c>
      <c r="D1203" s="2">
        <f>BILANCA!E199</f>
        <v>0</v>
      </c>
      <c r="E1203" s="2">
        <v>0</v>
      </c>
      <c r="F1203" s="2">
        <v>0</v>
      </c>
      <c r="G1203" s="3">
        <f t="shared" si="44"/>
        <v>136.53978000000001</v>
      </c>
      <c r="H1203" s="3">
        <f t="shared" si="45"/>
        <v>0.46000000000003638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0.06</v>
      </c>
      <c r="D1251" s="2">
        <f>BILANCA!E247</f>
        <v>1410.98</v>
      </c>
      <c r="E1251" s="2">
        <v>0</v>
      </c>
      <c r="F1251" s="2">
        <v>0</v>
      </c>
      <c r="G1251" s="3">
        <f>B1251/1000*C1251+B1251/500*D1251</f>
        <v>680.10681999999997</v>
      </c>
      <c r="H1251" s="3">
        <f>ABS(C1251-ROUND(C1251,0))+ABS(D1251-ROUND(D1251,0))</f>
        <v>7.9999999999981808E-2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287673.81</v>
      </c>
      <c r="D1255" s="2">
        <f>BILANCA!E251</f>
        <v>302492.90000000002</v>
      </c>
      <c r="E1255" s="2">
        <v>0</v>
      </c>
      <c r="F1255" s="2">
        <v>0</v>
      </c>
      <c r="G1255" s="3">
        <f t="shared" si="38"/>
        <v>218701.60444999998</v>
      </c>
      <c r="H1255" s="3">
        <f t="shared" si="41"/>
        <v>0.28999999997904524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246846.94</v>
      </c>
      <c r="D1256" s="2">
        <f>BILANCA!E252</f>
        <v>215526.05</v>
      </c>
      <c r="E1256" s="2">
        <v>0</v>
      </c>
      <c r="F1256" s="2">
        <v>0</v>
      </c>
      <c r="G1256" s="3">
        <f t="shared" si="38"/>
        <v>166763.16383999999</v>
      </c>
      <c r="H1256" s="3">
        <f t="shared" si="41"/>
        <v>0.10999999998603016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246846.94</v>
      </c>
      <c r="D1257" s="2">
        <f>BILANCA!E253</f>
        <v>215526.05</v>
      </c>
      <c r="E1257" s="2">
        <v>0</v>
      </c>
      <c r="F1257" s="2">
        <v>0</v>
      </c>
      <c r="G1257" s="3">
        <f t="shared" si="38"/>
        <v>167441.06287999998</v>
      </c>
      <c r="H1257" s="3">
        <f t="shared" si="41"/>
        <v>0.10999999998603016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40805.5</v>
      </c>
      <c r="D1259" s="2">
        <f>BILANCA!E255</f>
        <v>-9138.2700000000023</v>
      </c>
      <c r="E1259" s="2">
        <v>0</v>
      </c>
      <c r="F1259" s="2">
        <v>0</v>
      </c>
      <c r="G1259" s="3">
        <f t="shared" si="38"/>
        <v>5609.7110399999983</v>
      </c>
      <c r="H1259" s="3">
        <f t="shared" si="41"/>
        <v>0.77000000000225555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58510.080000000002</v>
      </c>
      <c r="D1260" s="2">
        <f>BILANCA!E256</f>
        <v>8566.31</v>
      </c>
      <c r="E1260" s="2">
        <v>0</v>
      </c>
      <c r="F1260" s="2">
        <v>0</v>
      </c>
      <c r="G1260" s="3">
        <f t="shared" si="38"/>
        <v>18910.674999999999</v>
      </c>
      <c r="H1260" s="3">
        <f t="shared" si="41"/>
        <v>0.39000000000123691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58510.080000000002</v>
      </c>
      <c r="D1261" s="2">
        <f>BILANCA!E257</f>
        <v>8566.31</v>
      </c>
      <c r="E1261" s="2">
        <v>0</v>
      </c>
      <c r="F1261" s="2">
        <v>0</v>
      </c>
      <c r="G1261" s="3">
        <f t="shared" si="38"/>
        <v>18986.3177</v>
      </c>
      <c r="H1261" s="3">
        <f t="shared" si="41"/>
        <v>0.39000000000123691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17704.580000000002</v>
      </c>
      <c r="D1264" s="2">
        <f>BILANCA!E260</f>
        <v>17704.580000000002</v>
      </c>
      <c r="E1264" s="2">
        <v>0</v>
      </c>
      <c r="F1264" s="2">
        <v>0</v>
      </c>
      <c r="G1264" s="3">
        <f t="shared" si="38"/>
        <v>13490.889960000002</v>
      </c>
      <c r="H1264" s="3">
        <f t="shared" si="41"/>
        <v>0.83999999999650754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17704.580000000002</v>
      </c>
      <c r="D1266" s="2">
        <f>BILANCA!E262</f>
        <v>17704.580000000002</v>
      </c>
      <c r="E1266" s="2">
        <v>0</v>
      </c>
      <c r="F1266" s="2">
        <v>0</v>
      </c>
      <c r="G1266" s="3">
        <f t="shared" si="38"/>
        <v>13597.117440000002</v>
      </c>
      <c r="H1266" s="3">
        <f t="shared" si="41"/>
        <v>0.83999999999650754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21.37</v>
      </c>
      <c r="D1278" s="2">
        <f>BILANCA!E274</f>
        <v>96105.12</v>
      </c>
      <c r="E1278" s="2">
        <v>0</v>
      </c>
      <c r="F1278" s="2">
        <v>0</v>
      </c>
      <c r="G1278" s="3">
        <f t="shared" si="38"/>
        <v>51518.071480000006</v>
      </c>
      <c r="H1278" s="3">
        <f t="shared" si="41"/>
        <v>0.48999999999534438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96083.75</v>
      </c>
      <c r="E1281" s="2">
        <v>0</v>
      </c>
      <c r="F1281" s="2">
        <v>0</v>
      </c>
      <c r="G1281" s="3">
        <f t="shared" si="48"/>
        <v>52077.392500000002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28860</v>
      </c>
      <c r="E1283" s="2">
        <v>0</v>
      </c>
      <c r="F1283" s="2">
        <v>0</v>
      </c>
      <c r="G1283" s="3">
        <f t="shared" si="48"/>
        <v>15757.560000000001</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67223.75</v>
      </c>
      <c r="E1287" s="2">
        <v>0</v>
      </c>
      <c r="F1287" s="2">
        <v>0</v>
      </c>
      <c r="G1287" s="3">
        <f t="shared" si="48"/>
        <v>37241.957500000004</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21.37</v>
      </c>
      <c r="D1292" s="2">
        <f>BILANCA!E288</f>
        <v>21.37</v>
      </c>
      <c r="E1292" s="2">
        <v>0</v>
      </c>
      <c r="F1292" s="2">
        <v>0</v>
      </c>
      <c r="G1292" s="3">
        <f t="shared" si="48"/>
        <v>18.07902</v>
      </c>
      <c r="H1292" s="3">
        <f t="shared" si="49"/>
        <v>0.74000000000000199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62830</v>
      </c>
      <c r="D1301" s="2">
        <f>BILANCA!E297</f>
        <v>62830</v>
      </c>
      <c r="E1301" s="2">
        <v>0</v>
      </c>
      <c r="F1301" s="2">
        <v>0</v>
      </c>
      <c r="G1301" s="3">
        <f t="shared" si="38"/>
        <v>54850.59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62830</v>
      </c>
      <c r="D1302" s="2">
        <f>BILANCA!E298</f>
        <v>62830</v>
      </c>
      <c r="E1302" s="2">
        <v>0</v>
      </c>
      <c r="F1302" s="2">
        <v>0</v>
      </c>
      <c r="G1302" s="3">
        <f t="shared" si="38"/>
        <v>55039.08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21.37</v>
      </c>
      <c r="D1305" s="2">
        <f>BILANCA!E302</f>
        <v>21.37</v>
      </c>
      <c r="E1305" s="2">
        <v>0</v>
      </c>
      <c r="F1305" s="2">
        <v>0</v>
      </c>
      <c r="G1305" s="3">
        <f t="shared" si="38"/>
        <v>18.91245</v>
      </c>
      <c r="H1305" s="3">
        <f t="shared" si="41"/>
        <v>0.74000000000000199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44121.54</v>
      </c>
      <c r="D1306" s="2">
        <f>BILANCA!E303</f>
        <v>161307.81</v>
      </c>
      <c r="E1306" s="2">
        <v>0</v>
      </c>
      <c r="F1306" s="2">
        <v>0</v>
      </c>
      <c r="G1306" s="3">
        <f t="shared" si="38"/>
        <v>108554.19936</v>
      </c>
      <c r="H1306" s="3">
        <f t="shared" si="41"/>
        <v>0.65000000000145519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2904.15</v>
      </c>
      <c r="E1311" s="2">
        <v>0</v>
      </c>
      <c r="F1311" s="2">
        <v>0</v>
      </c>
      <c r="G1311" s="3">
        <f t="shared" si="52"/>
        <v>1748.2982999999999</v>
      </c>
      <c r="H1311" s="3">
        <f t="shared" si="41"/>
        <v>0.15000000000009095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0.06</v>
      </c>
      <c r="D1312" s="2">
        <f>BILANCA!E309</f>
        <v>0</v>
      </c>
      <c r="E1312" s="2">
        <v>0</v>
      </c>
      <c r="F1312" s="2">
        <v>0</v>
      </c>
      <c r="G1312" s="3">
        <f t="shared" si="52"/>
        <v>1.8119999999999997E-2</v>
      </c>
      <c r="H1312" s="3">
        <f t="shared" si="41"/>
        <v>0.06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44121.54</v>
      </c>
      <c r="D1338" s="2">
        <f>BILANCA!E335</f>
        <v>65224.06</v>
      </c>
      <c r="E1338" s="2">
        <v>0</v>
      </c>
      <c r="F1338" s="2">
        <v>0</v>
      </c>
      <c r="G1338" s="3">
        <f t="shared" si="52"/>
        <v>57258.848480000001</v>
      </c>
      <c r="H1338" s="3">
        <f t="shared" si="41"/>
        <v>0.51999999999679858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62039.23</v>
      </c>
      <c r="D1340" s="2">
        <f>BILANCA!E337</f>
        <v>76054.58</v>
      </c>
      <c r="E1340" s="2">
        <v>0</v>
      </c>
      <c r="F1340" s="2">
        <v>0</v>
      </c>
      <c r="G1340" s="3">
        <f t="shared" si="52"/>
        <v>70668.968700000012</v>
      </c>
      <c r="H1340" s="3">
        <f t="shared" si="41"/>
        <v>0.65000000000145519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707.46</v>
      </c>
      <c r="D1342" s="2">
        <f>BILANCA!E339</f>
        <v>0</v>
      </c>
      <c r="E1342" s="2">
        <v>0</v>
      </c>
      <c r="F1342" s="2">
        <v>0</v>
      </c>
      <c r="G1342" s="3">
        <f t="shared" si="52"/>
        <v>234.87672000000003</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0.06</v>
      </c>
      <c r="D1368" s="2">
        <f>BILANCA!E365</f>
        <v>0</v>
      </c>
      <c r="E1368" s="2">
        <v>0</v>
      </c>
      <c r="F1368" s="2">
        <v>0</v>
      </c>
      <c r="G1368" s="3">
        <f t="shared" si="57"/>
        <v>2.1479999999999999E-2</v>
      </c>
      <c r="H1368" s="3">
        <f t="shared" si="58"/>
        <v>0.06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1410.98</v>
      </c>
      <c r="E1383" s="2">
        <v>0</v>
      </c>
      <c r="F1383" s="2">
        <v>0</v>
      </c>
      <c r="G1383" s="3">
        <f t="shared" si="59"/>
        <v>1052.5910799999999</v>
      </c>
      <c r="H1383" s="3">
        <f t="shared" si="60"/>
        <v>1.999999999998181E-2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62830</v>
      </c>
      <c r="D1395" s="2">
        <f>BILANCA!E392</f>
        <v>62830</v>
      </c>
      <c r="E1395" s="2">
        <v>0</v>
      </c>
      <c r="F1395" s="2">
        <v>0</v>
      </c>
      <c r="G1395" s="3">
        <f t="shared" si="61"/>
        <v>72568.649999999994</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832144.03</v>
      </c>
      <c r="D1510" s="2">
        <f>'RAS-funkcijski'!E114</f>
        <v>933731.3</v>
      </c>
      <c r="E1510" s="2">
        <v>0</v>
      </c>
      <c r="F1510" s="2">
        <v>0</v>
      </c>
      <c r="G1510" s="3">
        <f t="shared" si="52"/>
        <v>296956.72930000001</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832144.03</v>
      </c>
      <c r="D1514" s="2">
        <f>'RAS-funkcijski'!E118</f>
        <v>933731.3</v>
      </c>
      <c r="E1514" s="2">
        <v>0</v>
      </c>
      <c r="F1514" s="2">
        <v>0</v>
      </c>
      <c r="G1514" s="3">
        <f t="shared" si="52"/>
        <v>307755.15582000004</v>
      </c>
      <c r="H1514" s="3">
        <f t="shared" si="63"/>
        <v>0.33000000007450581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832144.03</v>
      </c>
      <c r="D1516" s="2">
        <f>'RAS-funkcijski'!E120</f>
        <v>933731.3</v>
      </c>
      <c r="E1516" s="2">
        <v>0</v>
      </c>
      <c r="F1516" s="2">
        <v>0</v>
      </c>
      <c r="G1516" s="3">
        <f t="shared" si="52"/>
        <v>313154.36908000003</v>
      </c>
      <c r="H1516" s="3">
        <f t="shared" si="63"/>
        <v>0.33000000007450581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832144.03</v>
      </c>
      <c r="D1537" s="14">
        <f>'RAS-funkcijski'!E141</f>
        <v>933731.3</v>
      </c>
      <c r="E1537" s="14">
        <v>0</v>
      </c>
      <c r="F1537" s="14">
        <v>0</v>
      </c>
      <c r="G1537" s="15">
        <f t="shared" si="52"/>
        <v>369846.10831000004</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554.49</v>
      </c>
      <c r="D1538" s="7">
        <f>'P-VRIO'!E5</f>
        <v>33597.06</v>
      </c>
      <c r="E1538" s="7">
        <v>0</v>
      </c>
      <c r="F1538" s="7">
        <v>0</v>
      </c>
      <c r="G1538" s="8">
        <f t="shared" si="52"/>
        <v>67.748609999999999</v>
      </c>
      <c r="H1538" s="8">
        <f t="shared" si="63"/>
        <v>0.54999999999768079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33597.06</v>
      </c>
      <c r="E1539" s="2">
        <v>0</v>
      </c>
      <c r="F1539" s="2">
        <v>0</v>
      </c>
      <c r="G1539" s="3">
        <f t="shared" si="52"/>
        <v>134.38824</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33597.06</v>
      </c>
      <c r="E1540" s="2">
        <v>0</v>
      </c>
      <c r="F1540" s="2">
        <v>0</v>
      </c>
      <c r="G1540" s="3">
        <f t="shared" si="52"/>
        <v>201.58235999999999</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33597.06</v>
      </c>
      <c r="E1541" s="2">
        <v>0</v>
      </c>
      <c r="F1541" s="2">
        <v>0</v>
      </c>
      <c r="G1541" s="3">
        <f t="shared" si="52"/>
        <v>268.77647999999999</v>
      </c>
      <c r="H1541" s="3">
        <f t="shared" si="63"/>
        <v>5.9999999997671694E-2</v>
      </c>
      <c r="I1541" s="11">
        <f t="shared" ref="I1541:I1546" si="64">G1541*H1541</f>
        <v>16.126588799374204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554.49</v>
      </c>
      <c r="D1555" s="2">
        <f>'P-VRIO'!E22</f>
        <v>0</v>
      </c>
      <c r="E1555" s="2">
        <v>0</v>
      </c>
      <c r="F1555" s="2">
        <v>0</v>
      </c>
      <c r="G1555" s="3">
        <f t="shared" si="52"/>
        <v>9.9808199999999996</v>
      </c>
      <c r="H1555" s="3">
        <f t="shared" si="63"/>
        <v>0.49000000000000909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554.49</v>
      </c>
      <c r="D1556" s="2">
        <f>'P-VRIO'!E23</f>
        <v>0</v>
      </c>
      <c r="E1556" s="2">
        <v>0</v>
      </c>
      <c r="F1556" s="2">
        <v>0</v>
      </c>
      <c r="G1556" s="3">
        <f t="shared" si="52"/>
        <v>10.535309999999999</v>
      </c>
      <c r="H1556" s="3">
        <f t="shared" si="63"/>
        <v>0.49000000000000909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554.49</v>
      </c>
      <c r="D1557" s="2">
        <f>'P-VRIO'!E24</f>
        <v>0</v>
      </c>
      <c r="E1557" s="2">
        <v>0</v>
      </c>
      <c r="F1557" s="2">
        <v>0</v>
      </c>
      <c r="G1557" s="3">
        <f t="shared" si="52"/>
        <v>11.0898</v>
      </c>
      <c r="H1557" s="3">
        <f t="shared" si="63"/>
        <v>0.49000000000000909</v>
      </c>
      <c r="I1557" s="11">
        <f t="shared" ref="I1557:I1562" si="66">G1557*H1557</f>
        <v>5.4340020000001008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62746.75</v>
      </c>
      <c r="D1582" s="7"/>
      <c r="E1582" s="7">
        <v>0</v>
      </c>
      <c r="F1582" s="7">
        <v>0</v>
      </c>
      <c r="G1582" s="8">
        <f t="shared" ref="G1582:G1686" si="70">B1582/1000*C1582</f>
        <v>62.746749999999999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882408.22000000009</v>
      </c>
      <c r="D1583" s="2">
        <v>0</v>
      </c>
      <c r="E1583" s="2">
        <v>0</v>
      </c>
      <c r="F1583" s="2">
        <v>0</v>
      </c>
      <c r="G1583" s="3">
        <f t="shared" si="70"/>
        <v>1764.8164400000003</v>
      </c>
      <c r="H1583" s="3">
        <f t="shared" si="71"/>
        <v>0.22000000008847564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875316.13</v>
      </c>
      <c r="D1585" s="2">
        <v>0</v>
      </c>
      <c r="E1585" s="2">
        <v>0</v>
      </c>
      <c r="F1585" s="2">
        <v>0</v>
      </c>
      <c r="G1585" s="3">
        <f t="shared" si="70"/>
        <v>3501.2645200000002</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784263.05</v>
      </c>
      <c r="D1586" s="2">
        <v>0</v>
      </c>
      <c r="E1586" s="2">
        <v>0</v>
      </c>
      <c r="F1586" s="2">
        <v>0</v>
      </c>
      <c r="G1586" s="3">
        <f t="shared" si="70"/>
        <v>3921.3152500000001</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90788.51</v>
      </c>
      <c r="D1587" s="2">
        <v>0</v>
      </c>
      <c r="E1587" s="2">
        <v>0</v>
      </c>
      <c r="F1587" s="2">
        <v>0</v>
      </c>
      <c r="G1587" s="3">
        <f t="shared" si="70"/>
        <v>544.73105999999996</v>
      </c>
      <c r="H1587" s="3">
        <f t="shared" si="71"/>
        <v>0.49000000000523869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101.58</v>
      </c>
      <c r="D1588" s="2">
        <v>0</v>
      </c>
      <c r="E1588" s="2">
        <v>0</v>
      </c>
      <c r="F1588" s="2">
        <v>0</v>
      </c>
      <c r="G1588" s="3">
        <f t="shared" si="70"/>
        <v>0.71106000000000003</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50</v>
      </c>
      <c r="D1591" s="2">
        <v>0</v>
      </c>
      <c r="E1591" s="2">
        <v>0</v>
      </c>
      <c r="F1591" s="2">
        <v>0</v>
      </c>
      <c r="G1591" s="3">
        <f t="shared" si="70"/>
        <v>0.5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112.99</v>
      </c>
      <c r="D1593" s="2">
        <v>0</v>
      </c>
      <c r="E1593" s="2">
        <v>0</v>
      </c>
      <c r="F1593" s="2">
        <v>0</v>
      </c>
      <c r="G1593" s="3">
        <f t="shared" si="70"/>
        <v>1.35588</v>
      </c>
      <c r="H1593" s="3">
        <f t="shared" si="71"/>
        <v>1.0000000000005116E-2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2276.17</v>
      </c>
      <c r="D1594" s="2">
        <v>0</v>
      </c>
      <c r="E1594" s="2">
        <v>0</v>
      </c>
      <c r="F1594" s="2">
        <v>0</v>
      </c>
      <c r="G1594" s="3">
        <f t="shared" si="70"/>
        <v>29.590209999999999</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4815.92</v>
      </c>
      <c r="D1601" s="2">
        <v>0</v>
      </c>
      <c r="E1601" s="2">
        <v>0</v>
      </c>
      <c r="F1601" s="2">
        <v>0</v>
      </c>
      <c r="G1601" s="3">
        <f>B1601/1000*C1601</f>
        <v>96.318399999999997</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867689.40999999992</v>
      </c>
      <c r="D1602" s="2">
        <v>0</v>
      </c>
      <c r="E1602" s="2">
        <v>0</v>
      </c>
      <c r="F1602" s="2">
        <v>0</v>
      </c>
      <c r="G1602" s="3">
        <f t="shared" si="70"/>
        <v>18221.477609999998</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861300.77999999991</v>
      </c>
      <c r="D1604" s="2">
        <v>0</v>
      </c>
      <c r="E1604" s="2">
        <v>0</v>
      </c>
      <c r="F1604" s="2">
        <v>0</v>
      </c>
      <c r="G1604" s="3">
        <f t="shared" si="70"/>
        <v>19809.917939999999</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771894.46</v>
      </c>
      <c r="D1605" s="2">
        <v>0</v>
      </c>
      <c r="E1605" s="2">
        <v>0</v>
      </c>
      <c r="F1605" s="2">
        <v>0</v>
      </c>
      <c r="G1605" s="3">
        <f t="shared" si="70"/>
        <v>18525.46704</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89141.75</v>
      </c>
      <c r="D1606" s="2">
        <v>0</v>
      </c>
      <c r="E1606" s="2">
        <v>0</v>
      </c>
      <c r="F1606" s="2">
        <v>0</v>
      </c>
      <c r="G1606" s="3">
        <f t="shared" si="70"/>
        <v>2228.5437500000003</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101.58</v>
      </c>
      <c r="D1607" s="2">
        <v>0</v>
      </c>
      <c r="E1607" s="2">
        <v>0</v>
      </c>
      <c r="F1607" s="2">
        <v>0</v>
      </c>
      <c r="G1607" s="3">
        <f t="shared" si="70"/>
        <v>2.6410799999999997</v>
      </c>
      <c r="H1607" s="3">
        <f t="shared" si="71"/>
        <v>0.42000000000000171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50</v>
      </c>
      <c r="D1610" s="2">
        <v>0</v>
      </c>
      <c r="E1610" s="2">
        <v>0</v>
      </c>
      <c r="F1610" s="2">
        <v>0</v>
      </c>
      <c r="G1610" s="3">
        <f t="shared" si="70"/>
        <v>1.4500000000000002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112.99</v>
      </c>
      <c r="D1612" s="2">
        <v>0</v>
      </c>
      <c r="E1612" s="2">
        <v>0</v>
      </c>
      <c r="F1612" s="2">
        <v>0</v>
      </c>
      <c r="G1612" s="3">
        <f t="shared" si="70"/>
        <v>3.5026899999999999</v>
      </c>
      <c r="H1612" s="3">
        <f t="shared" si="71"/>
        <v>1.0000000000005116E-2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2983.63</v>
      </c>
      <c r="D1613" s="2">
        <v>0</v>
      </c>
      <c r="E1613" s="2">
        <v>0</v>
      </c>
      <c r="F1613" s="2">
        <v>0</v>
      </c>
      <c r="G1613" s="3">
        <f t="shared" si="70"/>
        <v>95.476160000000007</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3405</v>
      </c>
      <c r="D1620" s="2">
        <v>0</v>
      </c>
      <c r="E1620" s="2">
        <v>0</v>
      </c>
      <c r="F1620" s="2">
        <v>0</v>
      </c>
      <c r="G1620" s="3">
        <f>B1620/1000*C1620</f>
        <v>132.79499999999999</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77465.560000000172</v>
      </c>
      <c r="D1621" s="2">
        <v>0</v>
      </c>
      <c r="E1621" s="2">
        <v>0</v>
      </c>
      <c r="F1621" s="2">
        <v>0</v>
      </c>
      <c r="G1621" s="3">
        <f t="shared" si="70"/>
        <v>3098.622400000007</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77465.56</v>
      </c>
      <c r="D1681" s="2">
        <v>0</v>
      </c>
      <c r="E1681" s="2">
        <v>0</v>
      </c>
      <c r="F1681" s="2">
        <v>0</v>
      </c>
      <c r="G1681" s="3">
        <f t="shared" si="70"/>
        <v>7746.5560000000005</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76054.58</v>
      </c>
      <c r="D1683" s="2">
        <v>0</v>
      </c>
      <c r="E1683" s="2">
        <v>0</v>
      </c>
      <c r="F1683" s="2">
        <v>0</v>
      </c>
      <c r="G1683" s="3">
        <f t="shared" si="70"/>
        <v>7757.5671599999996</v>
      </c>
      <c r="H1683" s="3">
        <f t="shared" si="71"/>
        <v>0.41999999999825377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1410.98</v>
      </c>
      <c r="D1686" s="14">
        <v>0</v>
      </c>
      <c r="E1686" s="14">
        <v>0</v>
      </c>
      <c r="F1686" s="14">
        <v>0</v>
      </c>
      <c r="G1686" s="15">
        <f t="shared" si="70"/>
        <v>148.15289999999999</v>
      </c>
      <c r="H1686" s="15">
        <f t="shared" si="71"/>
        <v>1.999999999998181E-2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22697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835167.39999999991</v>
      </c>
      <c r="I17" s="275">
        <f>'PR-RAS'!E6</f>
        <v>883787.53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827579.55</v>
      </c>
      <c r="I18" s="275">
        <f>'PR-RAS'!E152</f>
        <v>931455.13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40805.499999999884</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9138.2700000000186</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246846.94000000003</v>
      </c>
      <c r="I22" s="275">
        <f>BILANCA!E7</f>
        <v>215526.04999999996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103573.62</v>
      </c>
      <c r="I23" s="275">
        <f>BILANCA!E69</f>
        <v>164432.41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62746.749999999993</v>
      </c>
      <c r="I24" s="275">
        <f>BILANCA!E177</f>
        <v>77465.559999999983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287673.81</v>
      </c>
      <c r="I25" s="275">
        <f>BILANCA!E251</f>
        <v>302492.90000000002</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832144.03</v>
      </c>
      <c r="I30" s="275">
        <f>'RAS-funkcijski'!E114</f>
        <v>933731.3</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832144.03</v>
      </c>
      <c r="I31" s="275">
        <f>'RAS-funkcijski'!E141</f>
        <v>933731.3</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554.49</v>
      </c>
      <c r="I33" s="275">
        <f>'P-VRIO'!E5</f>
        <v>33597.06</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554.49</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62746.75</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77465.560000000172</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77465.56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73" zoomScaleNormal="100" workbookViewId="0">
      <selection activeCell="E384" sqref="E38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835167.39999999991</v>
      </c>
      <c r="E6" s="60">
        <f>E7+E43+E49+E82+E106+E125+E134+E140</f>
        <v>883787.53</v>
      </c>
      <c r="F6" s="45">
        <f t="shared" ref="F6:F132" si="0">IF(D6&lt;&gt;0,IF(E6/D6&gt;=100,"&gt;&gt;100",E6/D6*100),"-")</f>
        <v>105.82160295049832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757363.29999999993</v>
      </c>
      <c r="E49" s="60">
        <f>E50+E53+E58+E61+E64+E68+E71+E74+E77</f>
        <v>796856.94000000006</v>
      </c>
      <c r="F49" s="45">
        <f t="shared" si="0"/>
        <v>105.21462288970169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24650</v>
      </c>
      <c r="E53" s="60">
        <f t="shared" si="8"/>
        <v>31082</v>
      </c>
      <c r="F53" s="45">
        <f t="shared" si="0"/>
        <v>126.09330628803247</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24650</v>
      </c>
      <c r="E56" s="194">
        <v>31082</v>
      </c>
      <c r="F56" s="45">
        <f t="shared" si="0"/>
        <v>126.09330628803247</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704165.7</v>
      </c>
      <c r="E68" s="60">
        <f t="shared" si="11"/>
        <v>765774.94000000006</v>
      </c>
      <c r="F68" s="45">
        <f t="shared" si="0"/>
        <v>108.74925319424109</v>
      </c>
    </row>
    <row r="69" spans="1:6" ht="12.75" customHeight="1" x14ac:dyDescent="0.25">
      <c r="A69" s="63" t="s">
        <v>141</v>
      </c>
      <c r="B69" s="64" t="s">
        <v>142</v>
      </c>
      <c r="C69" s="247" t="s">
        <v>141</v>
      </c>
      <c r="D69" s="194">
        <v>704165.7</v>
      </c>
      <c r="E69" s="194">
        <v>764855.41</v>
      </c>
      <c r="F69" s="45">
        <f t="shared" si="0"/>
        <v>108.61866887296556</v>
      </c>
    </row>
    <row r="70" spans="1:6" ht="12" x14ac:dyDescent="0.25">
      <c r="A70" s="63" t="s">
        <v>143</v>
      </c>
      <c r="B70" s="64" t="s">
        <v>144</v>
      </c>
      <c r="C70" s="247" t="s">
        <v>143</v>
      </c>
      <c r="D70" s="194">
        <v>0</v>
      </c>
      <c r="E70" s="194">
        <v>919.53</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28547.599999999999</v>
      </c>
      <c r="E74" s="60">
        <f t="shared" si="13"/>
        <v>0</v>
      </c>
      <c r="F74" s="45">
        <f t="shared" si="0"/>
        <v>0</v>
      </c>
    </row>
    <row r="75" spans="1:6" ht="12.75" customHeight="1" x14ac:dyDescent="0.25">
      <c r="A75" s="63" t="s">
        <v>153</v>
      </c>
      <c r="B75" s="65" t="s">
        <v>154</v>
      </c>
      <c r="C75" s="247" t="s">
        <v>153</v>
      </c>
      <c r="D75" s="194">
        <v>28547.599999999999</v>
      </c>
      <c r="E75" s="194">
        <v>0</v>
      </c>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7437.94</v>
      </c>
      <c r="E106" s="60">
        <f>E107+E112+E120+E124</f>
        <v>7300</v>
      </c>
      <c r="F106" s="45">
        <f t="shared" si="0"/>
        <v>98.145454252118199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7437.94</v>
      </c>
      <c r="E112" s="60">
        <f t="shared" si="20"/>
        <v>7300</v>
      </c>
      <c r="F112" s="45">
        <f t="shared" si="0"/>
        <v>98.145454252118199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7437.94</v>
      </c>
      <c r="E117" s="194">
        <v>7300</v>
      </c>
      <c r="F117" s="45">
        <f t="shared" si="0"/>
        <v>98.145454252118199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1610</v>
      </c>
      <c r="E125" s="60">
        <f t="shared" si="22"/>
        <v>4077.6000000000004</v>
      </c>
      <c r="F125" s="45">
        <f t="shared" si="0"/>
        <v>253.26708074534164</v>
      </c>
    </row>
    <row r="126" spans="1:6" ht="12.75" customHeight="1" x14ac:dyDescent="0.25">
      <c r="A126" s="63">
        <v>661</v>
      </c>
      <c r="B126" s="65" t="s">
        <v>255</v>
      </c>
      <c r="C126" s="247" t="s">
        <v>256</v>
      </c>
      <c r="D126" s="60">
        <f t="shared" ref="D126:E126" si="23">SUM(D127:D128)</f>
        <v>1510</v>
      </c>
      <c r="E126" s="60">
        <f t="shared" si="23"/>
        <v>3523.11</v>
      </c>
      <c r="F126" s="45">
        <f t="shared" si="0"/>
        <v>233.3185430463576</v>
      </c>
    </row>
    <row r="127" spans="1:6" ht="12.75" customHeight="1" x14ac:dyDescent="0.25">
      <c r="A127" s="63">
        <v>6614</v>
      </c>
      <c r="B127" s="65" t="s">
        <v>257</v>
      </c>
      <c r="C127" s="247" t="s">
        <v>258</v>
      </c>
      <c r="D127" s="194">
        <v>1230</v>
      </c>
      <c r="E127" s="194">
        <v>3523.11</v>
      </c>
      <c r="F127" s="45">
        <f t="shared" si="0"/>
        <v>286.43170731707318</v>
      </c>
    </row>
    <row r="128" spans="1:6" ht="12.75" customHeight="1" x14ac:dyDescent="0.25">
      <c r="A128" s="63">
        <v>6615</v>
      </c>
      <c r="B128" s="65" t="s">
        <v>259</v>
      </c>
      <c r="C128" s="247" t="s">
        <v>260</v>
      </c>
      <c r="D128" s="194">
        <v>280</v>
      </c>
      <c r="E128" s="194"/>
      <c r="F128" s="45">
        <f t="shared" si="0"/>
        <v>0</v>
      </c>
    </row>
    <row r="129" spans="1:6" ht="22.8" x14ac:dyDescent="0.25">
      <c r="A129" s="63">
        <v>663</v>
      </c>
      <c r="B129" s="182" t="s">
        <v>261</v>
      </c>
      <c r="C129" s="247" t="s">
        <v>262</v>
      </c>
      <c r="D129" s="60">
        <f t="shared" ref="D129:E129" si="24">SUM(D130:D133)</f>
        <v>100</v>
      </c>
      <c r="E129" s="60">
        <f t="shared" si="24"/>
        <v>554.49</v>
      </c>
      <c r="F129" s="45">
        <f t="shared" si="0"/>
        <v>554.49</v>
      </c>
    </row>
    <row r="130" spans="1:6" ht="12.75" customHeight="1" x14ac:dyDescent="0.25">
      <c r="A130" s="63">
        <v>6631</v>
      </c>
      <c r="B130" s="65" t="s">
        <v>263</v>
      </c>
      <c r="C130" s="247" t="s">
        <v>264</v>
      </c>
      <c r="D130" s="194">
        <v>100</v>
      </c>
      <c r="E130" s="194"/>
      <c r="F130" s="45">
        <f t="shared" si="0"/>
        <v>0</v>
      </c>
    </row>
    <row r="131" spans="1:6" ht="12.75" customHeight="1" x14ac:dyDescent="0.25">
      <c r="A131" s="63">
        <v>6632</v>
      </c>
      <c r="B131" s="182" t="s">
        <v>265</v>
      </c>
      <c r="C131" s="247" t="s">
        <v>266</v>
      </c>
      <c r="D131" s="194">
        <v>0</v>
      </c>
      <c r="E131" s="194">
        <v>554.49</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68756.159999999989</v>
      </c>
      <c r="E134" s="60">
        <f t="shared" si="25"/>
        <v>75552.990000000005</v>
      </c>
      <c r="F134" s="45">
        <f t="shared" ref="F134:F229" si="26">IF(D134&lt;&gt;0,IF(E134/D134&gt;=100,"&gt;&gt;100",E134/D134*100),"-")</f>
        <v>109.88541244886278</v>
      </c>
    </row>
    <row r="135" spans="1:6" ht="22.8" x14ac:dyDescent="0.25">
      <c r="A135" s="63">
        <v>671</v>
      </c>
      <c r="B135" s="182" t="s">
        <v>273</v>
      </c>
      <c r="C135" s="247" t="s">
        <v>274</v>
      </c>
      <c r="D135" s="60">
        <f t="shared" ref="D135:E135" si="27">SUM(D136:D138)</f>
        <v>68756.159999999989</v>
      </c>
      <c r="E135" s="60">
        <f t="shared" si="27"/>
        <v>75552.990000000005</v>
      </c>
      <c r="F135" s="45">
        <f t="shared" si="26"/>
        <v>109.88541244886278</v>
      </c>
    </row>
    <row r="136" spans="1:6" ht="12.75" customHeight="1" x14ac:dyDescent="0.25">
      <c r="A136" s="63">
        <v>6711</v>
      </c>
      <c r="B136" s="65" t="s">
        <v>275</v>
      </c>
      <c r="C136" s="247" t="s">
        <v>276</v>
      </c>
      <c r="D136" s="194">
        <v>68112.509999999995</v>
      </c>
      <c r="E136" s="194">
        <v>73828.36</v>
      </c>
      <c r="F136" s="45">
        <f t="shared" si="26"/>
        <v>108.39177707589987</v>
      </c>
    </row>
    <row r="137" spans="1:6" ht="22.8" x14ac:dyDescent="0.25">
      <c r="A137" s="63">
        <v>6712</v>
      </c>
      <c r="B137" s="182" t="s">
        <v>277</v>
      </c>
      <c r="C137" s="247" t="s">
        <v>278</v>
      </c>
      <c r="D137" s="194">
        <v>643.65</v>
      </c>
      <c r="E137" s="194">
        <v>1724.63</v>
      </c>
      <c r="F137" s="45">
        <f t="shared" si="26"/>
        <v>267.94531189310959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827579.55</v>
      </c>
      <c r="E152" s="60">
        <f>E153+E164+E202+E221+E230+E262+E273</f>
        <v>931455.13</v>
      </c>
      <c r="F152" s="45">
        <f t="shared" si="26"/>
        <v>112.55173354634005</v>
      </c>
    </row>
    <row r="153" spans="1:6" ht="12.75" customHeight="1" x14ac:dyDescent="0.25">
      <c r="A153" s="63">
        <v>31</v>
      </c>
      <c r="B153" s="64" t="s">
        <v>308</v>
      </c>
      <c r="C153" s="247" t="s">
        <v>3</v>
      </c>
      <c r="D153" s="60">
        <f t="shared" ref="D153:E153" si="30">D154+D159+D160</f>
        <v>699146.42</v>
      </c>
      <c r="E153" s="60">
        <f t="shared" si="30"/>
        <v>840234.12</v>
      </c>
      <c r="F153" s="45">
        <f t="shared" si="26"/>
        <v>120.17999319799134</v>
      </c>
    </row>
    <row r="154" spans="1:6" ht="12.75" customHeight="1" x14ac:dyDescent="0.25">
      <c r="A154" s="63">
        <v>311</v>
      </c>
      <c r="B154" s="64" t="s">
        <v>309</v>
      </c>
      <c r="C154" s="247" t="s">
        <v>310</v>
      </c>
      <c r="D154" s="60">
        <f t="shared" ref="D154:E154" si="31">SUM(D155:D158)</f>
        <v>573690.25</v>
      </c>
      <c r="E154" s="60">
        <f t="shared" si="31"/>
        <v>705132.59</v>
      </c>
      <c r="F154" s="45">
        <f t="shared" si="26"/>
        <v>122.91172631921145</v>
      </c>
    </row>
    <row r="155" spans="1:6" ht="12.75" customHeight="1" x14ac:dyDescent="0.25">
      <c r="A155" s="63">
        <v>3111</v>
      </c>
      <c r="B155" s="64" t="s">
        <v>311</v>
      </c>
      <c r="C155" s="247" t="s">
        <v>312</v>
      </c>
      <c r="D155" s="194">
        <v>573690.25</v>
      </c>
      <c r="E155" s="194">
        <v>705132.59</v>
      </c>
      <c r="F155" s="45">
        <f t="shared" si="26"/>
        <v>122.91172631921145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30381.25</v>
      </c>
      <c r="E159" s="194">
        <v>18650.68</v>
      </c>
      <c r="F159" s="45">
        <f t="shared" si="26"/>
        <v>61.388784200781728</v>
      </c>
    </row>
    <row r="160" spans="1:6" ht="12.75" customHeight="1" x14ac:dyDescent="0.25">
      <c r="A160" s="63">
        <v>313</v>
      </c>
      <c r="B160" s="65" t="s">
        <v>321</v>
      </c>
      <c r="C160" s="247" t="s">
        <v>322</v>
      </c>
      <c r="D160" s="60">
        <f t="shared" ref="D160:E160" si="32">SUM(D161:D163)</f>
        <v>95074.92</v>
      </c>
      <c r="E160" s="60">
        <f t="shared" si="32"/>
        <v>116450.85</v>
      </c>
      <c r="F160" s="45">
        <f t="shared" si="26"/>
        <v>122.48324794803931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95074.92</v>
      </c>
      <c r="E162" s="194">
        <v>116450.85</v>
      </c>
      <c r="F162" s="45">
        <f t="shared" si="26"/>
        <v>122.48324794803931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105557.29000000001</v>
      </c>
      <c r="E164" s="60">
        <f>E165+E170+E178+E188+E189+E194</f>
        <v>90956.51</v>
      </c>
      <c r="F164" s="45">
        <f t="shared" si="26"/>
        <v>86.167909388352044</v>
      </c>
    </row>
    <row r="165" spans="1:6" ht="12.75" customHeight="1" x14ac:dyDescent="0.25">
      <c r="A165" s="63">
        <v>321</v>
      </c>
      <c r="B165" s="64" t="s">
        <v>331</v>
      </c>
      <c r="C165" s="247" t="s">
        <v>332</v>
      </c>
      <c r="D165" s="60">
        <f t="shared" ref="D165:E165" si="33">SUM(D166:D169)</f>
        <v>52477.619999999995</v>
      </c>
      <c r="E165" s="60">
        <f t="shared" si="33"/>
        <v>48840.4</v>
      </c>
      <c r="F165" s="45">
        <f t="shared" si="26"/>
        <v>93.069007321597297</v>
      </c>
    </row>
    <row r="166" spans="1:6" ht="12.75" customHeight="1" x14ac:dyDescent="0.25">
      <c r="A166" s="63">
        <v>3211</v>
      </c>
      <c r="B166" s="64" t="s">
        <v>333</v>
      </c>
      <c r="C166" s="247" t="s">
        <v>334</v>
      </c>
      <c r="D166" s="194">
        <v>4327.13</v>
      </c>
      <c r="E166" s="194">
        <v>5692.67</v>
      </c>
      <c r="F166" s="45">
        <f t="shared" si="26"/>
        <v>131.55763751031284</v>
      </c>
    </row>
    <row r="167" spans="1:6" ht="12.75" customHeight="1" x14ac:dyDescent="0.25">
      <c r="A167" s="63">
        <v>3212</v>
      </c>
      <c r="B167" s="64" t="s">
        <v>335</v>
      </c>
      <c r="C167" s="247" t="s">
        <v>336</v>
      </c>
      <c r="D167" s="194">
        <v>30790</v>
      </c>
      <c r="E167" s="194">
        <v>33443.08</v>
      </c>
      <c r="F167" s="45">
        <f t="shared" si="26"/>
        <v>108.61669373173109</v>
      </c>
    </row>
    <row r="168" spans="1:6" ht="12.75" customHeight="1" x14ac:dyDescent="0.25">
      <c r="A168" s="63">
        <v>3213</v>
      </c>
      <c r="B168" s="64" t="s">
        <v>337</v>
      </c>
      <c r="C168" s="247" t="s">
        <v>338</v>
      </c>
      <c r="D168" s="194">
        <v>470</v>
      </c>
      <c r="E168" s="194">
        <v>1195</v>
      </c>
      <c r="F168" s="45">
        <f t="shared" si="26"/>
        <v>254.25531914893617</v>
      </c>
    </row>
    <row r="169" spans="1:6" ht="12.75" customHeight="1" x14ac:dyDescent="0.25">
      <c r="A169" s="63">
        <v>3214</v>
      </c>
      <c r="B169" s="64" t="s">
        <v>339</v>
      </c>
      <c r="C169" s="247" t="s">
        <v>340</v>
      </c>
      <c r="D169" s="194">
        <v>16890.490000000002</v>
      </c>
      <c r="E169" s="194">
        <v>8509.65</v>
      </c>
      <c r="F169" s="45">
        <f t="shared" si="26"/>
        <v>50.381309245616904</v>
      </c>
    </row>
    <row r="170" spans="1:6" ht="12.75" customHeight="1" x14ac:dyDescent="0.25">
      <c r="A170" s="63">
        <v>322</v>
      </c>
      <c r="B170" s="64" t="s">
        <v>341</v>
      </c>
      <c r="C170" s="247" t="s">
        <v>342</v>
      </c>
      <c r="D170" s="60">
        <f t="shared" ref="D170:E170" si="34">SUM(D171:D177)</f>
        <v>22888.770000000004</v>
      </c>
      <c r="E170" s="60">
        <f t="shared" si="34"/>
        <v>16261.93</v>
      </c>
      <c r="F170" s="45">
        <f t="shared" si="26"/>
        <v>71.047636024128849</v>
      </c>
    </row>
    <row r="171" spans="1:6" ht="12.75" customHeight="1" x14ac:dyDescent="0.25">
      <c r="A171" s="63">
        <v>3221</v>
      </c>
      <c r="B171" s="64" t="s">
        <v>343</v>
      </c>
      <c r="C171" s="247" t="s">
        <v>344</v>
      </c>
      <c r="D171" s="194">
        <v>2511.56</v>
      </c>
      <c r="E171" s="194">
        <v>3034.89</v>
      </c>
      <c r="F171" s="45">
        <f t="shared" si="26"/>
        <v>120.83685040373314</v>
      </c>
    </row>
    <row r="172" spans="1:6" ht="12.75" customHeight="1" x14ac:dyDescent="0.25">
      <c r="A172" s="63">
        <v>3222</v>
      </c>
      <c r="B172" s="64" t="s">
        <v>345</v>
      </c>
      <c r="C172" s="247" t="s">
        <v>346</v>
      </c>
      <c r="D172" s="194">
        <v>5001.0600000000004</v>
      </c>
      <c r="E172" s="194">
        <v>3977.27</v>
      </c>
      <c r="F172" s="45">
        <f t="shared" si="26"/>
        <v>79.528539949530696</v>
      </c>
    </row>
    <row r="173" spans="1:6" ht="12.75" customHeight="1" x14ac:dyDescent="0.25">
      <c r="A173" s="63">
        <v>3223</v>
      </c>
      <c r="B173" s="65" t="s">
        <v>347</v>
      </c>
      <c r="C173" s="247" t="s">
        <v>348</v>
      </c>
      <c r="D173" s="194">
        <v>12891.96</v>
      </c>
      <c r="E173" s="194">
        <v>8680.77</v>
      </c>
      <c r="F173" s="45">
        <f t="shared" si="26"/>
        <v>67.334757476752955</v>
      </c>
    </row>
    <row r="174" spans="1:6" ht="12.75" customHeight="1" x14ac:dyDescent="0.25">
      <c r="A174" s="63">
        <v>3224</v>
      </c>
      <c r="B174" s="65" t="s">
        <v>349</v>
      </c>
      <c r="C174" s="247" t="s">
        <v>350</v>
      </c>
      <c r="D174" s="194">
        <v>1480</v>
      </c>
      <c r="E174" s="194">
        <v>200</v>
      </c>
      <c r="F174" s="45">
        <f t="shared" si="26"/>
        <v>13.513513513513514</v>
      </c>
    </row>
    <row r="175" spans="1:6" ht="12.75" customHeight="1" x14ac:dyDescent="0.25">
      <c r="A175" s="63">
        <v>3225</v>
      </c>
      <c r="B175" s="65" t="s">
        <v>351</v>
      </c>
      <c r="C175" s="247" t="s">
        <v>352</v>
      </c>
      <c r="D175" s="194">
        <v>797.2</v>
      </c>
      <c r="E175" s="194">
        <v>369</v>
      </c>
      <c r="F175" s="45">
        <f t="shared" si="26"/>
        <v>46.287004515805314</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206.99</v>
      </c>
      <c r="E177" s="194">
        <v>0</v>
      </c>
      <c r="F177" s="45">
        <f t="shared" si="26"/>
        <v>0</v>
      </c>
    </row>
    <row r="178" spans="1:6" ht="12.75" customHeight="1" x14ac:dyDescent="0.25">
      <c r="A178" s="63">
        <v>323</v>
      </c>
      <c r="B178" s="65" t="s">
        <v>357</v>
      </c>
      <c r="C178" s="247" t="s">
        <v>358</v>
      </c>
      <c r="D178" s="60">
        <f t="shared" ref="D178:E178" si="35">SUM(D179:D187)</f>
        <v>17466.830000000002</v>
      </c>
      <c r="E178" s="60">
        <f t="shared" si="35"/>
        <v>16480.2</v>
      </c>
      <c r="F178" s="45">
        <f t="shared" si="26"/>
        <v>94.351407782637139</v>
      </c>
    </row>
    <row r="179" spans="1:6" ht="12.75" customHeight="1" x14ac:dyDescent="0.25">
      <c r="A179" s="63">
        <v>3231</v>
      </c>
      <c r="B179" s="65" t="s">
        <v>359</v>
      </c>
      <c r="C179" s="247" t="s">
        <v>360</v>
      </c>
      <c r="D179" s="194">
        <v>5214.3500000000004</v>
      </c>
      <c r="E179" s="194">
        <v>4324.0200000000004</v>
      </c>
      <c r="F179" s="45">
        <f t="shared" si="26"/>
        <v>82.925388591099562</v>
      </c>
    </row>
    <row r="180" spans="1:6" ht="12.75" customHeight="1" x14ac:dyDescent="0.25">
      <c r="A180" s="63">
        <v>3232</v>
      </c>
      <c r="B180" s="65" t="s">
        <v>361</v>
      </c>
      <c r="C180" s="247" t="s">
        <v>362</v>
      </c>
      <c r="D180" s="194">
        <v>993.67</v>
      </c>
      <c r="E180" s="194">
        <v>2724.62</v>
      </c>
      <c r="F180" s="45">
        <f t="shared" si="26"/>
        <v>274.19767125906992</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1831.2</v>
      </c>
      <c r="E182" s="194">
        <v>1674.85</v>
      </c>
      <c r="F182" s="45">
        <f t="shared" si="26"/>
        <v>91.461882918304923</v>
      </c>
    </row>
    <row r="183" spans="1:6" ht="12.75" customHeight="1" x14ac:dyDescent="0.25">
      <c r="A183" s="63">
        <v>3235</v>
      </c>
      <c r="B183" s="64" t="s">
        <v>367</v>
      </c>
      <c r="C183" s="247" t="s">
        <v>368</v>
      </c>
      <c r="D183" s="194">
        <v>169.29</v>
      </c>
      <c r="E183" s="194">
        <v>65.72</v>
      </c>
      <c r="F183" s="45">
        <f t="shared" si="26"/>
        <v>38.820958119203738</v>
      </c>
    </row>
    <row r="184" spans="1:6" ht="12.75" customHeight="1" x14ac:dyDescent="0.25">
      <c r="A184" s="63">
        <v>3236</v>
      </c>
      <c r="B184" s="64" t="s">
        <v>369</v>
      </c>
      <c r="C184" s="247" t="s">
        <v>370</v>
      </c>
      <c r="D184" s="194">
        <v>1600</v>
      </c>
      <c r="E184" s="194">
        <v>1600</v>
      </c>
      <c r="F184" s="45">
        <f t="shared" si="26"/>
        <v>100</v>
      </c>
    </row>
    <row r="185" spans="1:6" ht="12.75" customHeight="1" x14ac:dyDescent="0.25">
      <c r="A185" s="63">
        <v>3237</v>
      </c>
      <c r="B185" s="64" t="s">
        <v>371</v>
      </c>
      <c r="C185" s="247" t="s">
        <v>372</v>
      </c>
      <c r="D185" s="194">
        <v>2791.72</v>
      </c>
      <c r="E185" s="194">
        <v>1642.41</v>
      </c>
      <c r="F185" s="45">
        <f t="shared" si="26"/>
        <v>58.831473070365227</v>
      </c>
    </row>
    <row r="186" spans="1:6" ht="12.75" customHeight="1" x14ac:dyDescent="0.25">
      <c r="A186" s="63">
        <v>3238</v>
      </c>
      <c r="B186" s="64" t="s">
        <v>373</v>
      </c>
      <c r="C186" s="247" t="s">
        <v>374</v>
      </c>
      <c r="D186" s="194">
        <v>4272.24</v>
      </c>
      <c r="E186" s="194">
        <v>3940.44</v>
      </c>
      <c r="F186" s="45">
        <f t="shared" si="26"/>
        <v>92.233582383012191</v>
      </c>
    </row>
    <row r="187" spans="1:6" ht="12.75" customHeight="1" x14ac:dyDescent="0.25">
      <c r="A187" s="63">
        <v>3239</v>
      </c>
      <c r="B187" s="64" t="s">
        <v>375</v>
      </c>
      <c r="C187" s="247" t="s">
        <v>376</v>
      </c>
      <c r="D187" s="194">
        <v>594.36</v>
      </c>
      <c r="E187" s="194">
        <v>508.14</v>
      </c>
      <c r="F187" s="45">
        <f t="shared" si="26"/>
        <v>85.493640218049663</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12724.07</v>
      </c>
      <c r="E194" s="60">
        <f t="shared" si="36"/>
        <v>9373.98</v>
      </c>
      <c r="F194" s="45">
        <f t="shared" si="26"/>
        <v>73.671238841031212</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296.38</v>
      </c>
      <c r="E196" s="194">
        <v>288.27</v>
      </c>
      <c r="F196" s="45">
        <f t="shared" si="26"/>
        <v>97.263648019434498</v>
      </c>
    </row>
    <row r="197" spans="1:6" ht="12.75" customHeight="1" x14ac:dyDescent="0.25">
      <c r="A197" s="63">
        <v>3293</v>
      </c>
      <c r="B197" s="64" t="s">
        <v>395</v>
      </c>
      <c r="C197" s="247" t="s">
        <v>396</v>
      </c>
      <c r="D197" s="194">
        <v>3990.1</v>
      </c>
      <c r="E197" s="194">
        <v>270.7</v>
      </c>
      <c r="F197" s="45">
        <f t="shared" si="26"/>
        <v>6.784291120523295</v>
      </c>
    </row>
    <row r="198" spans="1:6" ht="12.75" customHeight="1" x14ac:dyDescent="0.25">
      <c r="A198" s="63">
        <v>3294</v>
      </c>
      <c r="B198" s="64" t="s">
        <v>397</v>
      </c>
      <c r="C198" s="247" t="s">
        <v>398</v>
      </c>
      <c r="D198" s="194">
        <v>25</v>
      </c>
      <c r="E198" s="194">
        <v>65</v>
      </c>
      <c r="F198" s="45">
        <f t="shared" si="26"/>
        <v>260</v>
      </c>
    </row>
    <row r="199" spans="1:6" ht="12.75" customHeight="1" x14ac:dyDescent="0.25">
      <c r="A199" s="63">
        <v>3295</v>
      </c>
      <c r="B199" s="64" t="s">
        <v>399</v>
      </c>
      <c r="C199" s="247" t="s">
        <v>400</v>
      </c>
      <c r="D199" s="194">
        <v>2027.82</v>
      </c>
      <c r="E199" s="194">
        <v>3121</v>
      </c>
      <c r="F199" s="45">
        <f t="shared" si="26"/>
        <v>153.90912408399168</v>
      </c>
    </row>
    <row r="200" spans="1:6" ht="12.75" customHeight="1" x14ac:dyDescent="0.25">
      <c r="A200" s="63" t="s">
        <v>401</v>
      </c>
      <c r="B200" s="64" t="s">
        <v>402</v>
      </c>
      <c r="C200" s="247" t="s">
        <v>401</v>
      </c>
      <c r="D200" s="194">
        <v>0</v>
      </c>
      <c r="E200" s="194">
        <v>1000</v>
      </c>
      <c r="F200" s="45" t="str">
        <f t="shared" si="26"/>
        <v>-</v>
      </c>
    </row>
    <row r="201" spans="1:6" ht="12.75" customHeight="1" x14ac:dyDescent="0.25">
      <c r="A201" s="63">
        <v>3299</v>
      </c>
      <c r="B201" s="64" t="s">
        <v>403</v>
      </c>
      <c r="C201" s="247" t="s">
        <v>404</v>
      </c>
      <c r="D201" s="194">
        <v>6384.77</v>
      </c>
      <c r="E201" s="194">
        <v>4629.01</v>
      </c>
      <c r="F201" s="45">
        <f t="shared" si="26"/>
        <v>72.500810522540363</v>
      </c>
    </row>
    <row r="202" spans="1:6" ht="12.75" customHeight="1" x14ac:dyDescent="0.25">
      <c r="A202" s="63">
        <v>34</v>
      </c>
      <c r="B202" s="183" t="s">
        <v>405</v>
      </c>
      <c r="C202" s="247" t="s">
        <v>406</v>
      </c>
      <c r="D202" s="60">
        <f t="shared" ref="D202:E202" si="37">D203+D208+D216</f>
        <v>236.07000000000002</v>
      </c>
      <c r="E202" s="60">
        <f t="shared" si="37"/>
        <v>101.51</v>
      </c>
      <c r="F202" s="45">
        <f t="shared" si="26"/>
        <v>42.999957639683146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236.07000000000002</v>
      </c>
      <c r="E216" s="60">
        <f t="shared" si="40"/>
        <v>101.51</v>
      </c>
      <c r="F216" s="45">
        <f t="shared" si="26"/>
        <v>42.999957639683146</v>
      </c>
    </row>
    <row r="217" spans="1:6" ht="12.75" customHeight="1" x14ac:dyDescent="0.25">
      <c r="A217" s="63">
        <v>3431</v>
      </c>
      <c r="B217" s="182" t="s">
        <v>435</v>
      </c>
      <c r="C217" s="247" t="s">
        <v>436</v>
      </c>
      <c r="D217" s="194">
        <v>107.9</v>
      </c>
      <c r="E217" s="194">
        <v>0</v>
      </c>
      <c r="F217" s="45">
        <f t="shared" si="26"/>
        <v>0</v>
      </c>
    </row>
    <row r="218" spans="1:6" ht="12.75" customHeight="1" x14ac:dyDescent="0.25">
      <c r="A218" s="63">
        <v>3432</v>
      </c>
      <c r="B218" s="65" t="s">
        <v>437</v>
      </c>
      <c r="C218" s="247" t="s">
        <v>438</v>
      </c>
      <c r="D218" s="194">
        <v>25.64</v>
      </c>
      <c r="E218" s="194">
        <v>0</v>
      </c>
      <c r="F218" s="45">
        <f t="shared" si="26"/>
        <v>0</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102.53</v>
      </c>
      <c r="E220" s="194">
        <v>101.51</v>
      </c>
      <c r="F220" s="45">
        <f t="shared" si="26"/>
        <v>99.005169218765246</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22562</v>
      </c>
      <c r="E230" s="60">
        <f>E231+E234+E237+E242+E246+E250+E254+E257</f>
        <v>0</v>
      </c>
      <c r="F230" s="45">
        <f t="shared" ref="F230:F245" si="44">IF(D230&lt;&gt;0,IF(E230/D230&gt;=100,"&gt;&gt;100",E230/D230*100),"-")</f>
        <v>0</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22562</v>
      </c>
      <c r="E234" s="60">
        <f t="shared" si="46"/>
        <v>0</v>
      </c>
      <c r="F234" s="45">
        <f t="shared" si="44"/>
        <v>0</v>
      </c>
    </row>
    <row r="235" spans="1:6" ht="12.75" customHeight="1" x14ac:dyDescent="0.25">
      <c r="A235" s="63">
        <v>3621</v>
      </c>
      <c r="B235" s="65" t="s">
        <v>471</v>
      </c>
      <c r="C235" s="247" t="s">
        <v>472</v>
      </c>
      <c r="D235" s="194">
        <v>22562</v>
      </c>
      <c r="E235" s="194">
        <v>0</v>
      </c>
      <c r="F235" s="45">
        <f t="shared" si="44"/>
        <v>0</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50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50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50</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77.77</v>
      </c>
      <c r="E273" s="60">
        <f t="shared" si="60"/>
        <v>112.99</v>
      </c>
      <c r="F273" s="45">
        <f t="shared" ref="F273:F277" si="61">IF(D273&lt;&gt;0,IF(E273/D273&gt;=100,"&gt;&gt;100",E273/D273*100),"-")</f>
        <v>145.28738588144529</v>
      </c>
    </row>
    <row r="274" spans="1:6" ht="12.75" customHeight="1" x14ac:dyDescent="0.25">
      <c r="A274" s="63">
        <v>381</v>
      </c>
      <c r="B274" s="64" t="s">
        <v>540</v>
      </c>
      <c r="C274" s="247" t="s">
        <v>541</v>
      </c>
      <c r="D274" s="60">
        <f t="shared" ref="D274:E274" si="62">SUM(D275:D277)</f>
        <v>77.77</v>
      </c>
      <c r="E274" s="60">
        <f t="shared" si="62"/>
        <v>112.99</v>
      </c>
      <c r="F274" s="45">
        <f t="shared" si="61"/>
        <v>145.28738588144529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77.77</v>
      </c>
      <c r="E276" s="194">
        <v>112.99</v>
      </c>
      <c r="F276" s="45">
        <f t="shared" si="61"/>
        <v>145.28738588144529</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827579.55</v>
      </c>
      <c r="E299" s="60">
        <f>E152-E297+E298</f>
        <v>931455.13</v>
      </c>
      <c r="F299" s="45">
        <f t="shared" si="68"/>
        <v>112.55173354634005</v>
      </c>
    </row>
    <row r="300" spans="1:6" ht="12.75" customHeight="1" x14ac:dyDescent="0.25">
      <c r="A300" s="63" t="s">
        <v>581</v>
      </c>
      <c r="B300" s="64" t="s">
        <v>592</v>
      </c>
      <c r="C300" s="247" t="s">
        <v>593</v>
      </c>
      <c r="D300" s="60">
        <f>IF(D6&gt;=D299,D6-D299,0)</f>
        <v>7587.8499999998603</v>
      </c>
      <c r="E300" s="60">
        <f>IF(E6&gt;=E299,E6-E299,0)</f>
        <v>0</v>
      </c>
      <c r="F300" s="45">
        <f t="shared" si="68"/>
        <v>0</v>
      </c>
    </row>
    <row r="301" spans="1:6" ht="12.75" customHeight="1" x14ac:dyDescent="0.25">
      <c r="A301" s="63" t="s">
        <v>581</v>
      </c>
      <c r="B301" s="64" t="s">
        <v>594</v>
      </c>
      <c r="C301" s="247" t="s">
        <v>595</v>
      </c>
      <c r="D301" s="60">
        <f>IF(D299&gt;=D6,D299-D6,0)</f>
        <v>0</v>
      </c>
      <c r="E301" s="60">
        <f>IF(E299&gt;=E6,E299-E6,0)</f>
        <v>47667.599999999977</v>
      </c>
      <c r="F301" s="45" t="str">
        <f t="shared" si="68"/>
        <v>-</v>
      </c>
    </row>
    <row r="302" spans="1:6" ht="12.75" customHeight="1" x14ac:dyDescent="0.25">
      <c r="A302" s="63">
        <v>92211</v>
      </c>
      <c r="B302" s="64" t="s">
        <v>596</v>
      </c>
      <c r="C302" s="247" t="s">
        <v>597</v>
      </c>
      <c r="D302" s="194">
        <v>50922.23</v>
      </c>
      <c r="E302" s="194">
        <v>58510.080000000002</v>
      </c>
      <c r="F302" s="45">
        <f t="shared" si="68"/>
        <v>114.90085960493089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21.37</v>
      </c>
      <c r="E304" s="194">
        <v>96105.12</v>
      </c>
      <c r="F304" s="45" t="str">
        <f t="shared" si="68"/>
        <v>&gt;&gt;100</v>
      </c>
    </row>
    <row r="305" spans="1:6" ht="12" x14ac:dyDescent="0.25">
      <c r="A305" s="63">
        <v>9661</v>
      </c>
      <c r="B305" s="220" t="s">
        <v>602</v>
      </c>
      <c r="C305" s="247" t="s">
        <v>603</v>
      </c>
      <c r="D305" s="194">
        <v>21.37</v>
      </c>
      <c r="E305" s="194">
        <v>21.37</v>
      </c>
      <c r="F305" s="45">
        <f t="shared" si="68"/>
        <v>100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4564.4799999999996</v>
      </c>
      <c r="E360" s="60">
        <f t="shared" si="86"/>
        <v>2276.17</v>
      </c>
      <c r="F360" s="45">
        <f t="shared" si="72"/>
        <v>49.867016615255196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4564.4799999999996</v>
      </c>
      <c r="E373" s="60">
        <f t="shared" si="90"/>
        <v>2276.17</v>
      </c>
      <c r="F373" s="45">
        <f t="shared" si="72"/>
        <v>49.867016615255196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3908.75</v>
      </c>
      <c r="E379" s="60">
        <f t="shared" si="92"/>
        <v>1521.99</v>
      </c>
      <c r="F379" s="45">
        <f t="shared" si="72"/>
        <v>38.938023664854491</v>
      </c>
    </row>
    <row r="380" spans="1:6" ht="12.75" customHeight="1" x14ac:dyDescent="0.25">
      <c r="A380" s="63">
        <v>4221</v>
      </c>
      <c r="B380" s="64" t="s">
        <v>647</v>
      </c>
      <c r="C380" s="247" t="s">
        <v>739</v>
      </c>
      <c r="D380" s="194">
        <v>622.54</v>
      </c>
      <c r="E380" s="194"/>
      <c r="F380" s="45">
        <f t="shared" si="72"/>
        <v>0</v>
      </c>
    </row>
    <row r="381" spans="1:6" ht="12.75" customHeight="1" x14ac:dyDescent="0.25">
      <c r="A381" s="63">
        <v>4222</v>
      </c>
      <c r="B381" s="64" t="s">
        <v>740</v>
      </c>
      <c r="C381" s="247" t="s">
        <v>741</v>
      </c>
      <c r="D381" s="194">
        <v>707.46</v>
      </c>
      <c r="E381" s="194"/>
      <c r="F381" s="45">
        <f t="shared" si="72"/>
        <v>0</v>
      </c>
    </row>
    <row r="382" spans="1:6" ht="12.75" customHeight="1" x14ac:dyDescent="0.25">
      <c r="A382" s="63">
        <v>4223</v>
      </c>
      <c r="B382" s="64" t="s">
        <v>651</v>
      </c>
      <c r="C382" s="247" t="s">
        <v>742</v>
      </c>
      <c r="D382" s="194">
        <v>0</v>
      </c>
      <c r="E382" s="194">
        <v>967.5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554.49</v>
      </c>
      <c r="F385" s="45" t="str">
        <f t="shared" si="72"/>
        <v>-</v>
      </c>
    </row>
    <row r="386" spans="1:6" ht="12.75" customHeight="1" x14ac:dyDescent="0.25">
      <c r="A386" s="63">
        <v>4227</v>
      </c>
      <c r="B386" s="183" t="s">
        <v>659</v>
      </c>
      <c r="C386" s="247" t="s">
        <v>746</v>
      </c>
      <c r="D386" s="194">
        <v>2578.75</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655.73</v>
      </c>
      <c r="E393" s="60">
        <f t="shared" si="94"/>
        <v>754.18</v>
      </c>
      <c r="F393" s="45">
        <f t="shared" si="72"/>
        <v>115.01380141216657</v>
      </c>
    </row>
    <row r="394" spans="1:6" ht="12.75" customHeight="1" x14ac:dyDescent="0.25">
      <c r="A394" s="63">
        <v>4241</v>
      </c>
      <c r="B394" s="64" t="s">
        <v>756</v>
      </c>
      <c r="C394" s="247" t="s">
        <v>757</v>
      </c>
      <c r="D394" s="194">
        <v>655.73</v>
      </c>
      <c r="E394" s="194">
        <v>754.18</v>
      </c>
      <c r="F394" s="45">
        <f t="shared" si="72"/>
        <v>115.01380141216657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4564.4799999999996</v>
      </c>
      <c r="E418" s="60">
        <f t="shared" si="102"/>
        <v>2276.17</v>
      </c>
      <c r="F418" s="45">
        <f t="shared" si="72"/>
        <v>49.867016615255196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13140.1</v>
      </c>
      <c r="E420" s="194">
        <v>17704.580000000002</v>
      </c>
      <c r="F420" s="45">
        <f t="shared" si="72"/>
        <v>134.73702635444175</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835167.39999999991</v>
      </c>
      <c r="E422" s="60">
        <f>E6+E308</f>
        <v>883787.53</v>
      </c>
      <c r="F422" s="45">
        <f t="shared" si="72"/>
        <v>105.82160295049832</v>
      </c>
    </row>
    <row r="423" spans="1:6" ht="12.75" customHeight="1" x14ac:dyDescent="0.25">
      <c r="A423" s="63" t="s">
        <v>581</v>
      </c>
      <c r="B423" s="64" t="s">
        <v>804</v>
      </c>
      <c r="C423" s="247" t="s">
        <v>805</v>
      </c>
      <c r="D423" s="60">
        <f t="shared" ref="D423:E423" si="103">D299+D360</f>
        <v>832144.03</v>
      </c>
      <c r="E423" s="60">
        <f t="shared" si="103"/>
        <v>933731.3</v>
      </c>
      <c r="F423" s="45">
        <f t="shared" si="72"/>
        <v>112.20789506835733</v>
      </c>
    </row>
    <row r="424" spans="1:6" ht="12.75" customHeight="1" x14ac:dyDescent="0.25">
      <c r="A424" s="63" t="s">
        <v>581</v>
      </c>
      <c r="B424" s="64" t="s">
        <v>806</v>
      </c>
      <c r="C424" s="247" t="s">
        <v>807</v>
      </c>
      <c r="D424" s="60">
        <f t="shared" ref="D424:E424" si="104">IF(D422&gt;=D423,D422-D423,0)</f>
        <v>3023.3699999998789</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49943.770000000019</v>
      </c>
      <c r="F425" s="45" t="str">
        <f t="shared" si="72"/>
        <v>-</v>
      </c>
    </row>
    <row r="426" spans="1:6" ht="12.75" customHeight="1" x14ac:dyDescent="0.25">
      <c r="A426" s="251" t="s">
        <v>810</v>
      </c>
      <c r="B426" s="183" t="s">
        <v>811</v>
      </c>
      <c r="C426" s="252" t="s">
        <v>812</v>
      </c>
      <c r="D426" s="60">
        <f t="shared" ref="D426:E426" si="106">IF(D302-D303+D419-D420&gt;=0,D302-D303+D419-D420,0)</f>
        <v>37782.130000000005</v>
      </c>
      <c r="E426" s="60">
        <f t="shared" si="106"/>
        <v>40805.5</v>
      </c>
      <c r="F426" s="45">
        <f t="shared" si="72"/>
        <v>108.00211634441996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21.37</v>
      </c>
      <c r="E428" s="81">
        <f t="shared" si="108"/>
        <v>96105.12</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835167.39999999991</v>
      </c>
      <c r="E643" s="60">
        <f>E422+E430</f>
        <v>883787.53</v>
      </c>
      <c r="F643" s="45">
        <f t="shared" si="109"/>
        <v>105.82160295049832</v>
      </c>
    </row>
    <row r="644" spans="1:6" ht="12.75" customHeight="1" x14ac:dyDescent="0.25">
      <c r="A644" s="63" t="s">
        <v>581</v>
      </c>
      <c r="B644" s="64" t="s">
        <v>1237</v>
      </c>
      <c r="C644" s="247" t="s">
        <v>1238</v>
      </c>
      <c r="D644" s="60">
        <f>D423+D535</f>
        <v>832144.03</v>
      </c>
      <c r="E644" s="60">
        <f>E423+E535</f>
        <v>933731.3</v>
      </c>
      <c r="F644" s="45">
        <f t="shared" si="109"/>
        <v>112.20789506835733</v>
      </c>
    </row>
    <row r="645" spans="1:6" ht="12.75" customHeight="1" x14ac:dyDescent="0.25">
      <c r="A645" s="63" t="s">
        <v>581</v>
      </c>
      <c r="B645" s="64" t="s">
        <v>1239</v>
      </c>
      <c r="C645" s="247" t="s">
        <v>1240</v>
      </c>
      <c r="D645" s="60">
        <f t="shared" ref="D645:E645" si="163">IF(D643&gt;=D644,D643-D644,0)</f>
        <v>3023.3699999998789</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49943.770000000019</v>
      </c>
      <c r="F646" s="45" t="str">
        <f t="shared" si="109"/>
        <v>-</v>
      </c>
    </row>
    <row r="647" spans="1:6" ht="22.8" x14ac:dyDescent="0.25">
      <c r="A647" s="251" t="s">
        <v>1243</v>
      </c>
      <c r="B647" s="64" t="s">
        <v>1244</v>
      </c>
      <c r="C647" s="252" t="s">
        <v>1243</v>
      </c>
      <c r="D647" s="60">
        <f>IF(D426-D427+D641-D642&gt;=0,D426-D427+D641-D642,0)</f>
        <v>37782.130000000005</v>
      </c>
      <c r="E647" s="60">
        <f>IF(E426-E427+E641-E642&gt;=0,E426-E427+E641-E642,0)</f>
        <v>40805.5</v>
      </c>
      <c r="F647" s="45">
        <f t="shared" si="109"/>
        <v>108.00211634441996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40805.499999999884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9138.2700000000186</v>
      </c>
      <c r="F650" s="45" t="str">
        <f t="shared" si="109"/>
        <v>-</v>
      </c>
    </row>
    <row r="651" spans="1:6" ht="22.8" x14ac:dyDescent="0.25">
      <c r="A651" s="249" t="s">
        <v>1251</v>
      </c>
      <c r="B651" s="184" t="s">
        <v>1252</v>
      </c>
      <c r="C651" s="250" t="s">
        <v>1251</v>
      </c>
      <c r="D651" s="196">
        <v>59231.57</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66568.75</v>
      </c>
      <c r="E654" s="194">
        <v>45602.67</v>
      </c>
      <c r="F654" s="45">
        <f t="shared" si="167"/>
        <v>68.504621162332171</v>
      </c>
    </row>
    <row r="655" spans="1:6" ht="12.75" customHeight="1" x14ac:dyDescent="0.25">
      <c r="A655" s="63" t="s">
        <v>1258</v>
      </c>
      <c r="B655" s="64" t="s">
        <v>1259</v>
      </c>
      <c r="C655" s="247" t="s">
        <v>1258</v>
      </c>
      <c r="D655" s="194">
        <v>66568.75</v>
      </c>
      <c r="E655" s="194">
        <v>45602.67</v>
      </c>
      <c r="F655" s="45">
        <f t="shared" si="167"/>
        <v>68.504621162332171</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31</v>
      </c>
      <c r="E658" s="253">
        <v>37</v>
      </c>
      <c r="F658" s="45">
        <f t="shared" si="167"/>
        <v>119.35483870967742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27</v>
      </c>
      <c r="E660" s="253">
        <v>31</v>
      </c>
      <c r="F660" s="45">
        <f t="shared" si="167"/>
        <v>114.81481481481481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704131.18</v>
      </c>
      <c r="E683" s="192">
        <v>764855.41</v>
      </c>
      <c r="F683" s="71">
        <f t="shared" si="167"/>
        <v>108.62399389840967</v>
      </c>
    </row>
    <row r="684" spans="1:6" ht="22.8" x14ac:dyDescent="0.25">
      <c r="A684" s="70">
        <v>63613</v>
      </c>
      <c r="B684" s="182" t="s">
        <v>1317</v>
      </c>
      <c r="C684" s="278" t="s">
        <v>1318</v>
      </c>
      <c r="D684" s="192">
        <v>34.520000000000003</v>
      </c>
      <c r="E684" s="192">
        <v>0</v>
      </c>
      <c r="F684" s="71">
        <f t="shared" si="167"/>
        <v>0</v>
      </c>
    </row>
    <row r="685" spans="1:6" ht="22.8" x14ac:dyDescent="0.25">
      <c r="A685" s="63">
        <v>63622</v>
      </c>
      <c r="B685" s="244" t="s">
        <v>1319</v>
      </c>
      <c r="C685" s="247" t="s">
        <v>1320</v>
      </c>
      <c r="D685" s="194">
        <v>0</v>
      </c>
      <c r="E685" s="194">
        <v>919.53</v>
      </c>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28547.599999999999</v>
      </c>
      <c r="E702" s="192">
        <v>0</v>
      </c>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7300</v>
      </c>
      <c r="E724" s="192">
        <v>7300</v>
      </c>
      <c r="F724" s="71">
        <f t="shared" si="167"/>
        <v>100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4171.97</v>
      </c>
      <c r="E732" s="192">
        <v>0</v>
      </c>
      <c r="F732" s="71">
        <f t="shared" si="167"/>
        <v>0</v>
      </c>
    </row>
    <row r="733" spans="1:6" ht="12.75" customHeight="1" x14ac:dyDescent="0.25">
      <c r="A733" s="70">
        <v>31215</v>
      </c>
      <c r="B733" s="65" t="s">
        <v>1395</v>
      </c>
      <c r="C733" s="278" t="s">
        <v>1396</v>
      </c>
      <c r="D733" s="192">
        <v>441.44</v>
      </c>
      <c r="E733" s="192">
        <v>1765.76</v>
      </c>
      <c r="F733" s="71">
        <f t="shared" si="167"/>
        <v>400</v>
      </c>
    </row>
    <row r="734" spans="1:6" ht="12.75" customHeight="1" x14ac:dyDescent="0.25">
      <c r="A734" s="70">
        <v>32121</v>
      </c>
      <c r="B734" s="65" t="s">
        <v>1397</v>
      </c>
      <c r="C734" s="278" t="s">
        <v>1398</v>
      </c>
      <c r="D734" s="192">
        <v>30790</v>
      </c>
      <c r="E734" s="192">
        <v>33443.08</v>
      </c>
      <c r="F734" s="71">
        <f t="shared" si="167"/>
        <v>108.61669373173109</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1600</v>
      </c>
      <c r="E736" s="194">
        <v>1600</v>
      </c>
      <c r="F736" s="45">
        <f t="shared" si="167"/>
        <v>100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50</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Normal="10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350420.56000000006</v>
      </c>
      <c r="E6" s="180">
        <f t="shared" si="0"/>
        <v>379958.45999999996</v>
      </c>
      <c r="F6" s="181">
        <f t="shared" ref="F6:F298" si="1">IF(D6&gt;0,IF(E6/D6&gt;=100,"&gt;&gt;100",E6/D6*100),"-")</f>
        <v>108.42927138750076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246846.94000000003</v>
      </c>
      <c r="E7" s="79">
        <f t="shared" si="2"/>
        <v>215526.04999999996</v>
      </c>
      <c r="F7" s="71">
        <f t="shared" si="1"/>
        <v>87.311615043718973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127.74000000000001</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982.15</v>
      </c>
      <c r="E10" s="192">
        <v>982.15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854.41</v>
      </c>
      <c r="E11" s="192">
        <v>982.15</v>
      </c>
      <c r="F11" s="71">
        <f t="shared" si="1"/>
        <v>114.95066771222247</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246719.20000000004</v>
      </c>
      <c r="E12" s="79">
        <f t="shared" si="3"/>
        <v>215526.04999999996</v>
      </c>
      <c r="F12" s="71">
        <f t="shared" si="1"/>
        <v>87.356821033790609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182110.06</v>
      </c>
      <c r="E13" s="79">
        <f t="shared" si="4"/>
        <v>179424.65999999997</v>
      </c>
      <c r="F13" s="71">
        <f t="shared" si="1"/>
        <v>98.525397224074268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211912.4</v>
      </c>
      <c r="E15" s="192">
        <v>211912.4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5074.59</v>
      </c>
      <c r="E17" s="192">
        <v>5074.59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34876.93</v>
      </c>
      <c r="E18" s="192">
        <v>37562.33</v>
      </c>
      <c r="F18" s="71">
        <f t="shared" si="1"/>
        <v>107.69964558233767</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53389.900000000023</v>
      </c>
      <c r="E19" s="79">
        <f t="shared" si="5"/>
        <v>25658.459999999992</v>
      </c>
      <c r="F19" s="71">
        <f t="shared" si="1"/>
        <v>48.05864030462687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91604.21</v>
      </c>
      <c r="E20" s="192">
        <v>91604.21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51435.44</v>
      </c>
      <c r="E21" s="192">
        <v>51435.44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2525.0500000000002</v>
      </c>
      <c r="E22" s="192">
        <v>3492.55</v>
      </c>
      <c r="F22" s="71">
        <f t="shared" si="1"/>
        <v>138.31607294905049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2157.41</v>
      </c>
      <c r="E23" s="192">
        <v>2157.41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15587.53</v>
      </c>
      <c r="E24" s="192">
        <v>15587.53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v>554.49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52578.720000000001</v>
      </c>
      <c r="E26" s="192">
        <v>52578.720000000001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162498.46</v>
      </c>
      <c r="E28" s="192">
        <v>191751.89</v>
      </c>
      <c r="F28" s="71">
        <f t="shared" si="1"/>
        <v>118.00228137546658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8843.510000000002</v>
      </c>
      <c r="E29" s="79">
        <f t="shared" si="6"/>
        <v>8951.2400000000016</v>
      </c>
      <c r="F29" s="71">
        <f t="shared" si="1"/>
        <v>101.21818146867024</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25575.15</v>
      </c>
      <c r="E30" s="192">
        <v>25575.15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16731.64</v>
      </c>
      <c r="E34" s="192">
        <v>16623.91</v>
      </c>
      <c r="F34" s="71">
        <f t="shared" si="1"/>
        <v>99.356130062564105</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2375.7299999999996</v>
      </c>
      <c r="E35" s="79">
        <f t="shared" si="7"/>
        <v>1491.6900000000005</v>
      </c>
      <c r="F35" s="71">
        <f t="shared" si="1"/>
        <v>62.788700736194805</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10482.65</v>
      </c>
      <c r="E36" s="192">
        <v>11236.83</v>
      </c>
      <c r="F36" s="71">
        <f t="shared" si="1"/>
        <v>107.19455481199888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8106.92</v>
      </c>
      <c r="E40" s="192">
        <v>9745.14</v>
      </c>
      <c r="F40" s="71">
        <f t="shared" si="1"/>
        <v>120.20767443122664</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2126.15</v>
      </c>
      <c r="E54" s="192">
        <v>2495.15</v>
      </c>
      <c r="F54" s="71">
        <f t="shared" si="1"/>
        <v>117.35531359499565</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2126.15</v>
      </c>
      <c r="E55" s="192">
        <v>2495.15</v>
      </c>
      <c r="F55" s="71">
        <f t="shared" si="1"/>
        <v>117.35531359499565</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103573.62</v>
      </c>
      <c r="E69" s="79">
        <f>E70+E82+E88+E119+E135+E147+E165+E171</f>
        <v>164432.41</v>
      </c>
      <c r="F69" s="71">
        <f t="shared" si="1"/>
        <v>158.75896777577148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199.14000000000001</v>
      </c>
      <c r="E82" s="79">
        <f>SUM(E83:E85)-E86+E87</f>
        <v>3103.23</v>
      </c>
      <c r="F82" s="71">
        <f t="shared" si="1"/>
        <v>1558.3157577583609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199.08</v>
      </c>
      <c r="E84" s="192">
        <v>199.08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0.06</v>
      </c>
      <c r="E87" s="192">
        <v>2904.15</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44142.91</v>
      </c>
      <c r="E147" s="79">
        <f t="shared" si="24"/>
        <v>161329.18</v>
      </c>
      <c r="F147" s="71">
        <f t="shared" si="1"/>
        <v>365.47019668617219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96083.75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28860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67223.75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21.37</v>
      </c>
      <c r="E161" s="192">
        <v>21.37</v>
      </c>
      <c r="F161" s="71">
        <f t="shared" si="1"/>
        <v>100</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44121.54</v>
      </c>
      <c r="E162" s="192">
        <v>65224.06</v>
      </c>
      <c r="F162" s="71">
        <f t="shared" si="1"/>
        <v>147.82815830997737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59231.57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59231.57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350420.56</v>
      </c>
      <c r="E176" s="79">
        <f>E177+E251</f>
        <v>379958.46</v>
      </c>
      <c r="F176" s="71">
        <f t="shared" si="1"/>
        <v>108.42927138750078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62746.749999999993</v>
      </c>
      <c r="E177" s="79">
        <f>E178+E197+E203+E219+E247+E248</f>
        <v>77465.559999999983</v>
      </c>
      <c r="F177" s="71">
        <f t="shared" si="1"/>
        <v>123.45748584588046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62039.229999999996</v>
      </c>
      <c r="E178" s="79">
        <f>SUM(E179:E181)+E185+E186+SUM(E194:E196)</f>
        <v>76054.579999999987</v>
      </c>
      <c r="F178" s="71">
        <f t="shared" si="1"/>
        <v>122.59110888384654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59738.81</v>
      </c>
      <c r="E179" s="192">
        <v>72107.399999999994</v>
      </c>
      <c r="F179" s="71">
        <f t="shared" si="1"/>
        <v>120.70444657334151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2300.42</v>
      </c>
      <c r="E180" s="192">
        <v>3947.18</v>
      </c>
      <c r="F180" s="71">
        <f t="shared" si="1"/>
        <v>171.58518879161196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707.46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707.46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0.06</v>
      </c>
      <c r="E247" s="192">
        <v>1410.98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287673.81</v>
      </c>
      <c r="E251" s="79">
        <f>+E252+E255-E264+E274+E291</f>
        <v>302492.90000000002</v>
      </c>
      <c r="F251" s="71">
        <f t="shared" si="1"/>
        <v>105.15135180362788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246846.94</v>
      </c>
      <c r="E252" s="79">
        <f>E253-E254</f>
        <v>215526.05</v>
      </c>
      <c r="F252" s="71">
        <f t="shared" si="1"/>
        <v>87.311615043718987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246846.94</v>
      </c>
      <c r="E253" s="192">
        <v>215526.05</v>
      </c>
      <c r="F253" s="71">
        <f t="shared" si="1"/>
        <v>87.311615043718987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40805.5</v>
      </c>
      <c r="E255" s="79">
        <f>E256-E260</f>
        <v>-9138.2700000000023</v>
      </c>
      <c r="F255" s="71">
        <f t="shared" si="1"/>
        <v>-22.394701694624505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58510.080000000002</v>
      </c>
      <c r="E256" s="79">
        <f>SUM(E257:E259)</f>
        <v>8566.31</v>
      </c>
      <c r="F256" s="71">
        <f t="shared" si="1"/>
        <v>14.640742244755089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58510.080000000002</v>
      </c>
      <c r="E257" s="192">
        <v>8566.31</v>
      </c>
      <c r="F257" s="71">
        <f t="shared" si="1"/>
        <v>14.640742244755089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17704.580000000002</v>
      </c>
      <c r="E260" s="79">
        <f>SUM(E261:E263)</f>
        <v>17704.580000000002</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17704.580000000002</v>
      </c>
      <c r="E262" s="192">
        <v>17704.580000000002</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21.37</v>
      </c>
      <c r="E274" s="79">
        <f>SUM(E275:E277)+SUM(E286:E290)</f>
        <v>96105.12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96083.75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28860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67223.75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21.37</v>
      </c>
      <c r="E288" s="192">
        <v>21.37</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62830</v>
      </c>
      <c r="E297" s="79">
        <f t="shared" si="42"/>
        <v>62830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62830</v>
      </c>
      <c r="E298" s="193">
        <v>62830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21.37</v>
      </c>
      <c r="E302" s="192">
        <v>21.37</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44121.54</v>
      </c>
      <c r="E303" s="192">
        <v>161307.81</v>
      </c>
      <c r="F303" s="71">
        <f t="shared" si="43"/>
        <v>365.59877556404422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2904.15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0.06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44121.54</v>
      </c>
      <c r="E335" s="192">
        <v>65224.06</v>
      </c>
      <c r="F335" s="71">
        <f t="shared" si="43"/>
        <v>147.82815830997737</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62039.23</v>
      </c>
      <c r="E337" s="192">
        <v>76054.58</v>
      </c>
      <c r="F337" s="71">
        <f t="shared" si="43"/>
        <v>122.59110888384657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707.46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0.06</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1410.98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62830</v>
      </c>
      <c r="E392" s="288">
        <v>62830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832144.03</v>
      </c>
      <c r="E114" s="60">
        <f t="shared" si="22"/>
        <v>933731.3</v>
      </c>
      <c r="F114" s="45">
        <f t="shared" si="1"/>
        <v>112.20789506835733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832144.03</v>
      </c>
      <c r="E118" s="60">
        <f t="shared" si="24"/>
        <v>933731.3</v>
      </c>
      <c r="F118" s="45">
        <f t="shared" si="1"/>
        <v>112.20789506835733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832144.03</v>
      </c>
      <c r="E120" s="194">
        <v>933731.3</v>
      </c>
      <c r="F120" s="45">
        <f t="shared" si="1"/>
        <v>112.20789506835733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832144.03</v>
      </c>
      <c r="E141" s="81">
        <f t="shared" si="28"/>
        <v>933731.3</v>
      </c>
      <c r="F141" s="61">
        <f t="shared" si="1"/>
        <v>112.20789506835733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D5" sqref="D5:E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554.49</v>
      </c>
      <c r="E5" s="82">
        <f t="shared" si="0"/>
        <v>33597.06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33597.06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33597.06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33597.06</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554.49</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554.49</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554.49</v>
      </c>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62746.75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882408.22000000009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875316.13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784263.05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90788.51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101.58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50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112.99</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2276.17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4815.92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867689.40999999992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861300.77999999991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771894.46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89141.75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101.58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50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112.99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2983.63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3405</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77465.560000000172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77465.56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76054.58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1410.98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22697</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2026-01-30T09:37:05Z</cp:lastPrinted>
  <dcterms:created xsi:type="dcterms:W3CDTF">2022-04-01T05:14:30Z</dcterms:created>
  <dcterms:modified xsi:type="dcterms:W3CDTF">2026-02-01T19:33:30Z</dcterms:modified>
</cp:coreProperties>
</file>