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da\Desktop\Financijska izvješća\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E306" i="9"/>
  <c r="B306" i="9" s="1"/>
  <c r="H305" i="9"/>
  <c r="E305" i="9" s="1"/>
  <c r="G305" i="9"/>
  <c r="F305" i="9"/>
  <c r="H304" i="9"/>
  <c r="G304" i="9"/>
  <c r="F304" i="9"/>
  <c r="E304" i="9"/>
  <c r="B304" i="9" s="1"/>
  <c r="H303" i="9"/>
  <c r="E303" i="9" s="1"/>
  <c r="G303" i="9"/>
  <c r="F303" i="9"/>
  <c r="H302" i="9"/>
  <c r="E302" i="9" s="1"/>
  <c r="B302" i="9" s="1"/>
  <c r="G302" i="9"/>
  <c r="F302" i="9"/>
  <c r="H301" i="9"/>
  <c r="E301" i="9" s="1"/>
  <c r="G301" i="9"/>
  <c r="F301" i="9"/>
  <c r="H300" i="9"/>
  <c r="G300" i="9"/>
  <c r="F300" i="9"/>
  <c r="E300" i="9"/>
  <c r="B300" i="9" s="1"/>
  <c r="H299" i="9"/>
  <c r="G299" i="9"/>
  <c r="F299" i="9"/>
  <c r="H298" i="9"/>
  <c r="G298" i="9"/>
  <c r="F298" i="9"/>
  <c r="E298" i="9"/>
  <c r="B298" i="9" s="1"/>
  <c r="H297" i="9"/>
  <c r="E297" i="9" s="1"/>
  <c r="G297" i="9"/>
  <c r="F297" i="9"/>
  <c r="H296" i="9"/>
  <c r="G296" i="9"/>
  <c r="F296" i="9"/>
  <c r="E296" i="9"/>
  <c r="B296" i="9" s="1"/>
  <c r="H295" i="9"/>
  <c r="G295" i="9"/>
  <c r="F295" i="9"/>
  <c r="H294" i="9"/>
  <c r="G294" i="9"/>
  <c r="F294" i="9"/>
  <c r="E294" i="9"/>
  <c r="B294" i="9" s="1"/>
  <c r="H293" i="9"/>
  <c r="E293" i="9" s="1"/>
  <c r="G293" i="9"/>
  <c r="F293" i="9"/>
  <c r="H292" i="9"/>
  <c r="G292" i="9"/>
  <c r="F292" i="9"/>
  <c r="E292" i="9"/>
  <c r="B292" i="9" s="1"/>
  <c r="H291" i="9"/>
  <c r="E291" i="9" s="1"/>
  <c r="G291" i="9"/>
  <c r="F291" i="9"/>
  <c r="F290" i="9"/>
  <c r="F289" i="9"/>
  <c r="H288" i="9"/>
  <c r="G288" i="9"/>
  <c r="F288" i="9"/>
  <c r="E288" i="9"/>
  <c r="B288" i="9" s="1"/>
  <c r="H287" i="9"/>
  <c r="E287" i="9" s="1"/>
  <c r="G287" i="9"/>
  <c r="F287" i="9"/>
  <c r="H286" i="9"/>
  <c r="G286" i="9"/>
  <c r="F286" i="9"/>
  <c r="E286" i="9"/>
  <c r="B286" i="9" s="1"/>
  <c r="H285" i="9"/>
  <c r="G285" i="9"/>
  <c r="F285" i="9"/>
  <c r="F284" i="9"/>
  <c r="H283" i="9"/>
  <c r="G283" i="9"/>
  <c r="F283" i="9"/>
  <c r="E283" i="9"/>
  <c r="B283" i="9" s="1"/>
  <c r="H282" i="9"/>
  <c r="E282" i="9" s="1"/>
  <c r="G282" i="9"/>
  <c r="F282" i="9"/>
  <c r="H281" i="9"/>
  <c r="G281" i="9"/>
  <c r="F281" i="9"/>
  <c r="E281" i="9"/>
  <c r="B281" i="9" s="1"/>
  <c r="F280" i="9"/>
  <c r="F279" i="9"/>
  <c r="F278" i="9"/>
  <c r="F276" i="9"/>
  <c r="L275" i="9"/>
  <c r="H275" i="9"/>
  <c r="F275" i="9"/>
  <c r="F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E220" i="9"/>
  <c r="M219" i="9"/>
  <c r="L219" i="9"/>
  <c r="F219" i="9"/>
  <c r="E219" i="9"/>
  <c r="B219" i="9"/>
  <c r="M218" i="9"/>
  <c r="L218" i="9"/>
  <c r="E218" i="9"/>
  <c r="M217" i="9"/>
  <c r="L217" i="9"/>
  <c r="F217" i="9"/>
  <c r="E217" i="9"/>
  <c r="B217" i="9"/>
  <c r="M216" i="9"/>
  <c r="L216" i="9"/>
  <c r="F216" i="9" s="1"/>
  <c r="E216" i="9"/>
  <c r="B216" i="9" s="1"/>
  <c r="M215" i="9"/>
  <c r="L215" i="9"/>
  <c r="F215" i="9"/>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E57" i="9" s="1"/>
  <c r="B57" i="9" s="1"/>
  <c r="G57" i="9"/>
  <c r="F57" i="9"/>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36" i="8"/>
  <c r="D26" i="8"/>
  <c r="D24" i="8" s="1"/>
  <c r="C1499" i="1" s="1"/>
  <c r="H1499" i="1" s="1"/>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20" i="4" s="1"/>
  <c r="E635" i="4" s="1"/>
  <c r="E418" i="4"/>
  <c r="D418" i="4"/>
  <c r="E417" i="4"/>
  <c r="D412" i="1" s="1"/>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0" i="1"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H24" i="3"/>
  <c r="G24" i="3"/>
  <c r="B24" i="3"/>
  <c r="H23"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G1509" i="1"/>
  <c r="C1509" i="1"/>
  <c r="H1509" i="1" s="1"/>
  <c r="C1508" i="1"/>
  <c r="G1507" i="1"/>
  <c r="C1507" i="1"/>
  <c r="H1507" i="1" s="1"/>
  <c r="C1506" i="1"/>
  <c r="C1505" i="1"/>
  <c r="H1505" i="1" s="1"/>
  <c r="C1504" i="1"/>
  <c r="G1503" i="1"/>
  <c r="C1503" i="1"/>
  <c r="H1503" i="1" s="1"/>
  <c r="C1502" i="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G1485"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C1222" i="1"/>
  <c r="D1221" i="1"/>
  <c r="C1221" i="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C1214"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D985"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C802" i="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D644" i="1"/>
  <c r="C644" i="1"/>
  <c r="G644" i="1" s="1"/>
  <c r="D643" i="1"/>
  <c r="C643" i="1"/>
  <c r="D642" i="1"/>
  <c r="C642" i="1"/>
  <c r="G642" i="1" s="1"/>
  <c r="D641" i="1"/>
  <c r="C641" i="1"/>
  <c r="G641" i="1" s="1"/>
  <c r="C637" i="1"/>
  <c r="D632" i="1"/>
  <c r="C632" i="1"/>
  <c r="D631" i="1"/>
  <c r="C631" i="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C466" i="1"/>
  <c r="G466"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D414" i="1"/>
  <c r="D413" i="1"/>
  <c r="C413" i="1"/>
  <c r="C411" i="1"/>
  <c r="D406" i="1"/>
  <c r="C406" i="1"/>
  <c r="G406" i="1" s="1"/>
  <c r="D405" i="1"/>
  <c r="C405" i="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D370" i="1"/>
  <c r="C370" i="1"/>
  <c r="G370" i="1" s="1"/>
  <c r="D369" i="1"/>
  <c r="C369" i="1"/>
  <c r="G369" i="1" s="1"/>
  <c r="D368" i="1"/>
  <c r="C368" i="1"/>
  <c r="G368" i="1" s="1"/>
  <c r="D367" i="1"/>
  <c r="C367" i="1"/>
  <c r="G367" i="1" s="1"/>
  <c r="D366" i="1"/>
  <c r="C366" i="1"/>
  <c r="G366" i="1" s="1"/>
  <c r="D365" i="1"/>
  <c r="C365" i="1"/>
  <c r="D364" i="1"/>
  <c r="C364" i="1"/>
  <c r="D363" i="1"/>
  <c r="C363" i="1"/>
  <c r="G363" i="1" s="1"/>
  <c r="D362" i="1"/>
  <c r="C362" i="1"/>
  <c r="G362" i="1" s="1"/>
  <c r="D361" i="1"/>
  <c r="C361" i="1"/>
  <c r="G361" i="1" s="1"/>
  <c r="D360" i="1"/>
  <c r="C360" i="1"/>
  <c r="G360" i="1" s="1"/>
  <c r="D359" i="1"/>
  <c r="C359" i="1"/>
  <c r="G359" i="1" s="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C346"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G276" i="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9" i="1"/>
  <c r="C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D224" i="1"/>
  <c r="C224" i="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D190" i="1"/>
  <c r="C190" i="1"/>
  <c r="D189" i="1"/>
  <c r="C189" i="1"/>
  <c r="H189" i="1" s="1"/>
  <c r="D188" i="1"/>
  <c r="C188" i="1"/>
  <c r="D187" i="1"/>
  <c r="C187" i="1"/>
  <c r="D186" i="1"/>
  <c r="C186" i="1"/>
  <c r="H186" i="1" s="1"/>
  <c r="D185" i="1"/>
  <c r="C185" i="1"/>
  <c r="H185" i="1" s="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D160" i="1"/>
  <c r="C160" i="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D149" i="1"/>
  <c r="C149" i="1"/>
  <c r="C148" i="1"/>
  <c r="D146" i="1"/>
  <c r="C146" i="1"/>
  <c r="H146" i="1" s="1"/>
  <c r="D145" i="1"/>
  <c r="C145" i="1"/>
  <c r="H145" i="1" s="1"/>
  <c r="D144" i="1"/>
  <c r="C144" i="1"/>
  <c r="G144" i="1" s="1"/>
  <c r="D143" i="1"/>
  <c r="C143" i="1"/>
  <c r="G143" i="1" s="1"/>
  <c r="D142" i="1"/>
  <c r="C142" i="1"/>
  <c r="G142" i="1" s="1"/>
  <c r="D141" i="1"/>
  <c r="C141" i="1"/>
  <c r="H141" i="1" s="1"/>
  <c r="D140" i="1"/>
  <c r="C140" i="1"/>
  <c r="H140" i="1" s="1"/>
  <c r="D139" i="1"/>
  <c r="C139" i="1"/>
  <c r="H139" i="1" s="1"/>
  <c r="D138" i="1"/>
  <c r="C138" i="1"/>
  <c r="G138" i="1" s="1"/>
  <c r="D137" i="1"/>
  <c r="C137" i="1"/>
  <c r="G137" i="1" s="1"/>
  <c r="D136" i="1"/>
  <c r="C136" i="1"/>
  <c r="H136" i="1" s="1"/>
  <c r="D135" i="1"/>
  <c r="C135" i="1"/>
  <c r="H135" i="1" s="1"/>
  <c r="D134" i="1"/>
  <c r="C134" i="1"/>
  <c r="H134" i="1" s="1"/>
  <c r="D133" i="1"/>
  <c r="C133" i="1"/>
  <c r="G133" i="1" s="1"/>
  <c r="D132" i="1"/>
  <c r="C132" i="1"/>
  <c r="D131" i="1"/>
  <c r="C131" i="1"/>
  <c r="D130" i="1"/>
  <c r="C130" i="1"/>
  <c r="D129" i="1"/>
  <c r="C129" i="1"/>
  <c r="G128" i="1"/>
  <c r="D128" i="1"/>
  <c r="C128" i="1"/>
  <c r="H128" i="1" s="1"/>
  <c r="D127" i="1"/>
  <c r="C127" i="1"/>
  <c r="H127" i="1" s="1"/>
  <c r="D126" i="1"/>
  <c r="C126" i="1"/>
  <c r="G126" i="1" s="1"/>
  <c r="D125" i="1"/>
  <c r="C125" i="1"/>
  <c r="G125" i="1" s="1"/>
  <c r="D124" i="1"/>
  <c r="C124" i="1"/>
  <c r="G124" i="1" s="1"/>
  <c r="D123" i="1"/>
  <c r="C123" i="1"/>
  <c r="H123" i="1" s="1"/>
  <c r="D122" i="1"/>
  <c r="C122" i="1"/>
  <c r="H122" i="1" s="1"/>
  <c r="D121" i="1"/>
  <c r="C121" i="1"/>
  <c r="H121" i="1" s="1"/>
  <c r="D120" i="1"/>
  <c r="C120" i="1"/>
  <c r="H120" i="1" s="1"/>
  <c r="D119" i="1"/>
  <c r="C119" i="1"/>
  <c r="H119" i="1" s="1"/>
  <c r="D118" i="1"/>
  <c r="C118" i="1"/>
  <c r="H118" i="1" s="1"/>
  <c r="D117" i="1"/>
  <c r="C117" i="1"/>
  <c r="G117" i="1" s="1"/>
  <c r="D116" i="1"/>
  <c r="C116" i="1"/>
  <c r="G116" i="1" s="1"/>
  <c r="D115" i="1"/>
  <c r="C115" i="1"/>
  <c r="G115" i="1" s="1"/>
  <c r="D114" i="1"/>
  <c r="C114" i="1"/>
  <c r="G114" i="1" s="1"/>
  <c r="D113" i="1"/>
  <c r="C113" i="1"/>
  <c r="G113" i="1" s="1"/>
  <c r="D112" i="1"/>
  <c r="C112" i="1"/>
  <c r="H112" i="1" s="1"/>
  <c r="D111" i="1"/>
  <c r="C111" i="1"/>
  <c r="H111" i="1" s="1"/>
  <c r="D110" i="1"/>
  <c r="C110" i="1"/>
  <c r="H110" i="1" s="1"/>
  <c r="D109" i="1"/>
  <c r="C109" i="1"/>
  <c r="G109" i="1" s="1"/>
  <c r="D108" i="1"/>
  <c r="C108" i="1"/>
  <c r="G108" i="1" s="1"/>
  <c r="D107" i="1"/>
  <c r="C107" i="1"/>
  <c r="H107" i="1" s="1"/>
  <c r="D106" i="1"/>
  <c r="C106" i="1"/>
  <c r="H106" i="1" s="1"/>
  <c r="D105" i="1"/>
  <c r="C105" i="1"/>
  <c r="H105" i="1" s="1"/>
  <c r="D104" i="1"/>
  <c r="C104" i="1"/>
  <c r="G104" i="1" s="1"/>
  <c r="D103" i="1"/>
  <c r="C103" i="1"/>
  <c r="G103" i="1" s="1"/>
  <c r="D102" i="1"/>
  <c r="C102" i="1"/>
  <c r="G102" i="1" s="1"/>
  <c r="D101" i="1"/>
  <c r="C101" i="1"/>
  <c r="G101" i="1" s="1"/>
  <c r="D100" i="1"/>
  <c r="C100" i="1"/>
  <c r="H100" i="1" s="1"/>
  <c r="D99" i="1"/>
  <c r="C99" i="1"/>
  <c r="H99" i="1" s="1"/>
  <c r="D98" i="1"/>
  <c r="C98" i="1"/>
  <c r="H98" i="1" s="1"/>
  <c r="D97" i="1"/>
  <c r="C97" i="1"/>
  <c r="G97" i="1" s="1"/>
  <c r="G96" i="1"/>
  <c r="D96" i="1"/>
  <c r="C96" i="1"/>
  <c r="H96" i="1" s="1"/>
  <c r="D95" i="1"/>
  <c r="C95" i="1"/>
  <c r="H95" i="1" s="1"/>
  <c r="D94" i="1"/>
  <c r="C94" i="1"/>
  <c r="G94" i="1" s="1"/>
  <c r="D93" i="1"/>
  <c r="C93" i="1"/>
  <c r="H93" i="1" s="1"/>
  <c r="D92" i="1"/>
  <c r="C92" i="1"/>
  <c r="H92" i="1" s="1"/>
  <c r="D91" i="1"/>
  <c r="C91" i="1"/>
  <c r="H91" i="1" s="1"/>
  <c r="D90" i="1"/>
  <c r="C90" i="1"/>
  <c r="H90" i="1" s="1"/>
  <c r="D89" i="1"/>
  <c r="C89" i="1"/>
  <c r="G89" i="1" s="1"/>
  <c r="D88" i="1"/>
  <c r="C88" i="1"/>
  <c r="G88" i="1" s="1"/>
  <c r="D87" i="1"/>
  <c r="C87" i="1"/>
  <c r="G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C70" i="1"/>
  <c r="D69" i="1"/>
  <c r="C69" i="1"/>
  <c r="H69" i="1" s="1"/>
  <c r="D68" i="1"/>
  <c r="C68" i="1"/>
  <c r="H68" i="1" s="1"/>
  <c r="D67" i="1"/>
  <c r="C67" i="1"/>
  <c r="H67" i="1" s="1"/>
  <c r="D66" i="1"/>
  <c r="C66" i="1"/>
  <c r="H66" i="1" s="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E32" i="9" l="1"/>
  <c r="B32" i="9" s="1"/>
  <c r="E285" i="9"/>
  <c r="E295" i="9"/>
  <c r="E299" i="9"/>
  <c r="G632" i="1"/>
  <c r="G631" i="1"/>
  <c r="D644" i="4"/>
  <c r="C412" i="1"/>
  <c r="G412" i="1" s="1"/>
  <c r="E273" i="9"/>
  <c r="B273" i="9" s="1"/>
  <c r="G405" i="1"/>
  <c r="G1505" i="1"/>
  <c r="G1499" i="1"/>
  <c r="C1501" i="1"/>
  <c r="G1491" i="1"/>
  <c r="C1483" i="1"/>
  <c r="H1483" i="1" s="1"/>
  <c r="H1481" i="1"/>
  <c r="G1481" i="1"/>
  <c r="G668" i="1"/>
  <c r="G371" i="1"/>
  <c r="G364" i="1"/>
  <c r="G365" i="1"/>
  <c r="H289" i="1"/>
  <c r="H64" i="1"/>
  <c r="H65" i="1"/>
  <c r="G643" i="1"/>
  <c r="G645" i="1"/>
  <c r="G413" i="1"/>
  <c r="F418" i="4"/>
  <c r="G637" i="1"/>
  <c r="D411" i="1"/>
  <c r="G411" i="1" s="1"/>
  <c r="H259" i="1"/>
  <c r="H260" i="1"/>
  <c r="H262" i="1"/>
  <c r="H224" i="1"/>
  <c r="H225" i="1"/>
  <c r="H208" i="1"/>
  <c r="H206" i="1"/>
  <c r="H207" i="1"/>
  <c r="E196" i="4"/>
  <c r="D192" i="1" s="1"/>
  <c r="H192" i="1" s="1"/>
  <c r="F210" i="4"/>
  <c r="H191" i="1"/>
  <c r="H190" i="1"/>
  <c r="H188" i="1"/>
  <c r="H187" i="1"/>
  <c r="H184" i="1"/>
  <c r="F188" i="4"/>
  <c r="B220" i="9"/>
  <c r="F220" i="9"/>
  <c r="H173" i="1"/>
  <c r="F177" i="4"/>
  <c r="E163" i="4"/>
  <c r="D159" i="1" s="1"/>
  <c r="H159" i="1" s="1"/>
  <c r="H160" i="1"/>
  <c r="H161" i="1"/>
  <c r="E152" i="4"/>
  <c r="F159" i="4"/>
  <c r="F218" i="9"/>
  <c r="B218" i="9" s="1"/>
  <c r="H149" i="1"/>
  <c r="H150" i="1"/>
  <c r="G132" i="1"/>
  <c r="G129" i="1"/>
  <c r="G130" i="1"/>
  <c r="G131" i="1"/>
  <c r="H70" i="1"/>
  <c r="F74" i="4"/>
  <c r="F68"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90" i="1"/>
  <c r="G91" i="1"/>
  <c r="G92" i="1"/>
  <c r="G93" i="1"/>
  <c r="G95" i="1"/>
  <c r="G98" i="1"/>
  <c r="G99" i="1"/>
  <c r="G100" i="1"/>
  <c r="G105" i="1"/>
  <c r="G106" i="1"/>
  <c r="G107" i="1"/>
  <c r="G110" i="1"/>
  <c r="G111" i="1"/>
  <c r="G112" i="1"/>
  <c r="G118" i="1"/>
  <c r="G119" i="1"/>
  <c r="G120" i="1"/>
  <c r="G121" i="1"/>
  <c r="G122" i="1"/>
  <c r="G123" i="1"/>
  <c r="G127" i="1"/>
  <c r="G134" i="1"/>
  <c r="G135" i="1"/>
  <c r="G136" i="1"/>
  <c r="G139" i="1"/>
  <c r="G140" i="1"/>
  <c r="G141" i="1"/>
  <c r="G145" i="1"/>
  <c r="G150" i="1"/>
  <c r="G152" i="1"/>
  <c r="G154" i="1"/>
  <c r="G156" i="1"/>
  <c r="G160" i="1"/>
  <c r="G164" i="1"/>
  <c r="G168" i="1"/>
  <c r="G172" i="1"/>
  <c r="G176" i="1"/>
  <c r="G180" i="1"/>
  <c r="G186" i="1"/>
  <c r="G190" i="1"/>
  <c r="G194" i="1"/>
  <c r="G200" i="1"/>
  <c r="G202" i="1"/>
  <c r="G204" i="1"/>
  <c r="G206" i="1"/>
  <c r="G210" i="1"/>
  <c r="G216" i="1"/>
  <c r="G218" i="1"/>
  <c r="G226" i="1"/>
  <c r="G230" i="1"/>
  <c r="G236" i="1"/>
  <c r="G238" i="1"/>
  <c r="G244" i="1"/>
  <c r="G246" i="1"/>
  <c r="G248" i="1"/>
  <c r="G252" i="1"/>
  <c r="G256" i="1"/>
  <c r="G258" i="1"/>
  <c r="G262" i="1"/>
  <c r="G264" i="1"/>
  <c r="G266" i="1"/>
  <c r="G270" i="1"/>
  <c r="G274" i="1"/>
  <c r="G278" i="1"/>
  <c r="G280" i="1"/>
  <c r="G282" i="1"/>
  <c r="G284" i="1"/>
  <c r="G291" i="1"/>
  <c r="G295" i="1"/>
  <c r="G299" i="1"/>
  <c r="G305" i="1"/>
  <c r="G311" i="1"/>
  <c r="G313" i="1"/>
  <c r="G319" i="1"/>
  <c r="H319" i="1"/>
  <c r="H87" i="1"/>
  <c r="H88" i="1"/>
  <c r="H89" i="1"/>
  <c r="H94" i="1"/>
  <c r="H97" i="1"/>
  <c r="H101" i="1"/>
  <c r="H102" i="1"/>
  <c r="H103" i="1"/>
  <c r="H104" i="1"/>
  <c r="H108" i="1"/>
  <c r="H109" i="1"/>
  <c r="H113" i="1"/>
  <c r="H114" i="1"/>
  <c r="H115" i="1"/>
  <c r="H116" i="1"/>
  <c r="H117" i="1"/>
  <c r="H124" i="1"/>
  <c r="H125" i="1"/>
  <c r="H126" i="1"/>
  <c r="H129" i="1"/>
  <c r="H130" i="1"/>
  <c r="H131" i="1"/>
  <c r="H132" i="1"/>
  <c r="H133" i="1"/>
  <c r="H137" i="1"/>
  <c r="H138" i="1"/>
  <c r="H142" i="1"/>
  <c r="H143" i="1"/>
  <c r="H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8" i="1"/>
  <c r="G310" i="1"/>
  <c r="G312" i="1"/>
  <c r="G314" i="1"/>
  <c r="G316" i="1"/>
  <c r="G318" i="1"/>
  <c r="G158" i="1"/>
  <c r="G162" i="1"/>
  <c r="G166" i="1"/>
  <c r="G170" i="1"/>
  <c r="G174" i="1"/>
  <c r="G178" i="1"/>
  <c r="G182" i="1"/>
  <c r="G184" i="1"/>
  <c r="G188" i="1"/>
  <c r="G192" i="1"/>
  <c r="G196" i="1"/>
  <c r="G198" i="1"/>
  <c r="G208" i="1"/>
  <c r="G212" i="1"/>
  <c r="G214" i="1"/>
  <c r="G222" i="1"/>
  <c r="G224" i="1"/>
  <c r="G228" i="1"/>
  <c r="G232" i="1"/>
  <c r="G234" i="1"/>
  <c r="G240" i="1"/>
  <c r="G242" i="1"/>
  <c r="G250" i="1"/>
  <c r="G254" i="1"/>
  <c r="G260" i="1"/>
  <c r="G268" i="1"/>
  <c r="G272" i="1"/>
  <c r="G289" i="1"/>
  <c r="G297" i="1"/>
  <c r="G301" i="1"/>
  <c r="G303" i="1"/>
  <c r="G307" i="1"/>
  <c r="G309" i="1"/>
  <c r="G315" i="1"/>
  <c r="G317"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G802" i="1"/>
  <c r="H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124" i="1"/>
  <c r="J1439" i="1"/>
  <c r="J1440" i="1"/>
  <c r="J1441" i="1"/>
  <c r="J1442" i="1"/>
  <c r="J1443" i="1"/>
  <c r="J1444"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G1221" i="1"/>
  <c r="H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D6" i="4"/>
  <c r="E50" i="4"/>
  <c r="D46" i="1" s="1"/>
  <c r="G46" i="1" s="1"/>
  <c r="E82" i="4"/>
  <c r="D78" i="1" s="1"/>
  <c r="H78" i="1" s="1"/>
  <c r="F125" i="4"/>
  <c r="F133" i="4"/>
  <c r="F134" i="4"/>
  <c r="F140" i="4"/>
  <c r="H21" i="9"/>
  <c r="G21" i="9"/>
  <c r="F153" i="4"/>
  <c r="F169" i="4"/>
  <c r="D224" i="4"/>
  <c r="E299" i="4"/>
  <c r="D311" i="4"/>
  <c r="F345" i="4"/>
  <c r="E351" i="4"/>
  <c r="D363" i="4"/>
  <c r="F397" i="4"/>
  <c r="F643" i="4"/>
  <c r="F417" i="4"/>
  <c r="D421" i="4"/>
  <c r="F422" i="4"/>
  <c r="G1299" i="1"/>
  <c r="G1445"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8" i="4"/>
  <c r="F163" i="4"/>
  <c r="F164" i="4"/>
  <c r="F216" i="4"/>
  <c r="F263" i="4"/>
  <c r="F264" i="4"/>
  <c r="D350" i="4"/>
  <c r="E644" i="4"/>
  <c r="D638" i="1" s="1"/>
  <c r="E636" i="4"/>
  <c r="D630" i="1" s="1"/>
  <c r="H310" i="9"/>
  <c r="E176" i="5"/>
  <c r="F416" i="4"/>
  <c r="D459" i="4"/>
  <c r="D515" i="4"/>
  <c r="D529" i="4"/>
  <c r="D567" i="4"/>
  <c r="D593" i="4"/>
  <c r="E143" i="9"/>
  <c r="B143" i="9" s="1"/>
  <c r="F603" i="4"/>
  <c r="D625" i="4"/>
  <c r="D7" i="5"/>
  <c r="F8" i="5"/>
  <c r="H290" i="9"/>
  <c r="E146" i="5"/>
  <c r="D1124" i="1" s="1"/>
  <c r="H1124" i="1" s="1"/>
  <c r="G307" i="9"/>
  <c r="E307" i="9" s="1"/>
  <c r="B307" i="9" s="1"/>
  <c r="D176" i="5"/>
  <c r="G309" i="9"/>
  <c r="E309" i="9" s="1"/>
  <c r="B309" i="9" s="1"/>
  <c r="F190" i="5"/>
  <c r="F191" i="5"/>
  <c r="F239" i="5"/>
  <c r="E245" i="5"/>
  <c r="D1222" i="1" s="1"/>
  <c r="H1222" i="1" s="1"/>
  <c r="F259" i="5"/>
  <c r="F5" i="6"/>
  <c r="F6" i="6"/>
  <c r="D43" i="8"/>
  <c r="F70" i="5"/>
  <c r="G289" i="9"/>
  <c r="E289" i="9" s="1"/>
  <c r="B289" i="9" s="1"/>
  <c r="D87" i="5"/>
  <c r="F88" i="5"/>
  <c r="E290" i="9"/>
  <c r="B290" i="9" s="1"/>
  <c r="G310" i="9"/>
  <c r="E310" i="9" s="1"/>
  <c r="B310" i="9" s="1"/>
  <c r="F206" i="5"/>
  <c r="F207" i="5"/>
  <c r="E237" i="5"/>
  <c r="E141" i="6"/>
  <c r="F36" i="6"/>
  <c r="F90" i="6"/>
  <c r="F149" i="5"/>
  <c r="D129" i="6"/>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M213" i="9"/>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I10" i="9"/>
  <c r="G161" i="9"/>
  <c r="E161" i="9" s="1"/>
  <c r="B161" i="9" s="1"/>
  <c r="G163" i="9"/>
  <c r="E163" i="9" s="1"/>
  <c r="B163" i="9" s="1"/>
  <c r="G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2" i="9"/>
  <c r="E192" i="9" s="1"/>
  <c r="G280" i="9"/>
  <c r="E280" i="9" s="1"/>
  <c r="B280" i="9" s="1"/>
  <c r="B287" i="9"/>
  <c r="B293" i="9"/>
  <c r="B297" i="9"/>
  <c r="B301" i="9"/>
  <c r="B305" i="9"/>
  <c r="B315" i="9"/>
  <c r="E314" i="9"/>
  <c r="I10" i="3" s="1"/>
  <c r="D42" i="8"/>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82" i="9"/>
  <c r="B285" i="9"/>
  <c r="B291" i="9"/>
  <c r="B295" i="9"/>
  <c r="B299" i="9"/>
  <c r="B303" i="9"/>
  <c r="F277" i="9"/>
  <c r="H411" i="1" l="1"/>
  <c r="H412" i="1"/>
  <c r="F644" i="4"/>
  <c r="C638" i="1"/>
  <c r="G638" i="1" s="1"/>
  <c r="H1501" i="1"/>
  <c r="G1501" i="1"/>
  <c r="G1483" i="1"/>
  <c r="F196" i="4"/>
  <c r="E151" i="4"/>
  <c r="I17" i="3" s="1"/>
  <c r="G159" i="1"/>
  <c r="F152" i="4"/>
  <c r="D148" i="1"/>
  <c r="E21" i="9"/>
  <c r="F129" i="6"/>
  <c r="C1423" i="1"/>
  <c r="F7" i="5"/>
  <c r="D6" i="5"/>
  <c r="H20" i="3"/>
  <c r="C985" i="1"/>
  <c r="D528" i="4"/>
  <c r="F529" i="4"/>
  <c r="C523" i="1"/>
  <c r="E175" i="5"/>
  <c r="D1152" i="1" s="1"/>
  <c r="I22" i="3"/>
  <c r="D1153" i="1"/>
  <c r="F350" i="4"/>
  <c r="C345" i="1"/>
  <c r="E6" i="4"/>
  <c r="F6" i="4" s="1"/>
  <c r="H46" i="1"/>
  <c r="K1450" i="9"/>
  <c r="G313" i="9"/>
  <c r="E313" i="9" s="1"/>
  <c r="B313" i="9" s="1"/>
  <c r="I34" i="3"/>
  <c r="C1517" i="1"/>
  <c r="H19" i="9"/>
  <c r="E19" i="9" s="1"/>
  <c r="B19" i="9" s="1"/>
  <c r="F213" i="9"/>
  <c r="B213" i="9" s="1"/>
  <c r="I23" i="3"/>
  <c r="D1214" i="1"/>
  <c r="F87" i="5"/>
  <c r="C1065" i="1"/>
  <c r="C1518" i="1"/>
  <c r="I35" i="3"/>
  <c r="D68" i="5"/>
  <c r="F593" i="4"/>
  <c r="C587" i="1"/>
  <c r="F459" i="4"/>
  <c r="C453" i="1"/>
  <c r="E350" i="4"/>
  <c r="D346" i="1"/>
  <c r="F311" i="4"/>
  <c r="C306" i="1"/>
  <c r="F224" i="4"/>
  <c r="C220" i="1"/>
  <c r="B21" i="9"/>
  <c r="H16" i="3"/>
  <c r="C2" i="1"/>
  <c r="G312" i="9"/>
  <c r="E312" i="9" s="1"/>
  <c r="B192" i="9"/>
  <c r="E165" i="9"/>
  <c r="B165" i="9" s="1"/>
  <c r="E166" i="9"/>
  <c r="B166" i="9" s="1"/>
  <c r="I28" i="3"/>
  <c r="D1435" i="1"/>
  <c r="D141" i="6"/>
  <c r="F176" i="5"/>
  <c r="D175" i="5"/>
  <c r="H22" i="3"/>
  <c r="C1153" i="1"/>
  <c r="E68" i="5"/>
  <c r="F625" i="4"/>
  <c r="C619" i="1"/>
  <c r="F567" i="4"/>
  <c r="C561" i="1"/>
  <c r="F515" i="4"/>
  <c r="C509" i="1"/>
  <c r="D298" i="4"/>
  <c r="I1474" i="1"/>
  <c r="I1472" i="1"/>
  <c r="I1467" i="1"/>
  <c r="I1465" i="1"/>
  <c r="I1463" i="1"/>
  <c r="F421" i="4"/>
  <c r="D420" i="4"/>
  <c r="C415" i="1"/>
  <c r="F363" i="4"/>
  <c r="C358" i="1"/>
  <c r="E298" i="4"/>
  <c r="D294" i="1"/>
  <c r="D151" i="4"/>
  <c r="I1478" i="1"/>
  <c r="I1460" i="1"/>
  <c r="F50" i="4"/>
  <c r="I1479" i="1"/>
  <c r="I1459" i="1"/>
  <c r="I1456" i="1"/>
  <c r="I1451" i="1"/>
  <c r="I1449" i="1"/>
  <c r="I1447" i="1"/>
  <c r="G1222" i="1"/>
  <c r="G78" i="1"/>
  <c r="H638" i="1" l="1"/>
  <c r="E289" i="4"/>
  <c r="E291" i="4" s="1"/>
  <c r="D287" i="1" s="1"/>
  <c r="D147" i="1"/>
  <c r="G148" i="1"/>
  <c r="H148" i="1"/>
  <c r="G294" i="1"/>
  <c r="H294" i="1"/>
  <c r="G358" i="1"/>
  <c r="H358" i="1"/>
  <c r="G415" i="1"/>
  <c r="H415" i="1"/>
  <c r="F298" i="4"/>
  <c r="D407" i="4"/>
  <c r="C293" i="1"/>
  <c r="G1153" i="1"/>
  <c r="H1153" i="1"/>
  <c r="F175" i="5"/>
  <c r="C1152" i="1"/>
  <c r="F141" i="6"/>
  <c r="C1435" i="1"/>
  <c r="H28" i="3"/>
  <c r="B312" i="9"/>
  <c r="E311" i="9"/>
  <c r="E408" i="4"/>
  <c r="D403" i="1" s="1"/>
  <c r="D345" i="1"/>
  <c r="G345" i="1" s="1"/>
  <c r="G1065" i="1"/>
  <c r="H1065" i="1"/>
  <c r="H1214" i="1"/>
  <c r="G1214" i="1"/>
  <c r="I16" i="3"/>
  <c r="E412" i="4"/>
  <c r="D2" i="1"/>
  <c r="G2" i="1" s="1"/>
  <c r="G985" i="1"/>
  <c r="H985" i="1"/>
  <c r="G278" i="9"/>
  <c r="F6" i="5"/>
  <c r="C984" i="1"/>
  <c r="G317" i="9"/>
  <c r="E317" i="9" s="1"/>
  <c r="D285" i="1"/>
  <c r="D289" i="4"/>
  <c r="F151" i="4"/>
  <c r="H17" i="3"/>
  <c r="C147" i="1"/>
  <c r="E407" i="4"/>
  <c r="D402" i="1" s="1"/>
  <c r="D293" i="1"/>
  <c r="D635" i="4"/>
  <c r="F420" i="4"/>
  <c r="C414" i="1"/>
  <c r="G509" i="1"/>
  <c r="H509" i="1"/>
  <c r="G561" i="1"/>
  <c r="H561" i="1"/>
  <c r="G619" i="1"/>
  <c r="H619" i="1"/>
  <c r="I21" i="3"/>
  <c r="D1046" i="1"/>
  <c r="E6" i="5"/>
  <c r="H2" i="1"/>
  <c r="D412" i="4"/>
  <c r="H220" i="1"/>
  <c r="G220" i="1"/>
  <c r="H306" i="1"/>
  <c r="G306" i="1"/>
  <c r="G346" i="1"/>
  <c r="H346" i="1"/>
  <c r="G453" i="1"/>
  <c r="H453" i="1"/>
  <c r="G587" i="1"/>
  <c r="H587" i="1"/>
  <c r="F68" i="5"/>
  <c r="H21" i="3"/>
  <c r="C1046" i="1"/>
  <c r="G1518" i="1"/>
  <c r="H1518" i="1"/>
  <c r="H1517" i="1"/>
  <c r="G1517" i="1"/>
  <c r="H11" i="3"/>
  <c r="H345" i="1"/>
  <c r="D408" i="4"/>
  <c r="G523" i="1"/>
  <c r="H523" i="1"/>
  <c r="D636" i="4"/>
  <c r="F528" i="4"/>
  <c r="C522" i="1"/>
  <c r="G1423" i="1"/>
  <c r="H1423" i="1"/>
  <c r="H9" i="3"/>
  <c r="E413" i="4" l="1"/>
  <c r="E290" i="4"/>
  <c r="D286" i="1" s="1"/>
  <c r="K3" i="9"/>
  <c r="F408" i="4"/>
  <c r="C403" i="1"/>
  <c r="G522" i="1"/>
  <c r="H522" i="1"/>
  <c r="F636" i="4"/>
  <c r="C630" i="1"/>
  <c r="N3" i="9"/>
  <c r="I11" i="3"/>
  <c r="G1046" i="1"/>
  <c r="H1046" i="1"/>
  <c r="D639" i="4"/>
  <c r="F412" i="4"/>
  <c r="C407" i="1"/>
  <c r="H278" i="9"/>
  <c r="D984" i="1"/>
  <c r="G984" i="1" s="1"/>
  <c r="H147" i="1"/>
  <c r="G147" i="1"/>
  <c r="E640" i="4"/>
  <c r="E415" i="4"/>
  <c r="D410" i="1" s="1"/>
  <c r="D408" i="1"/>
  <c r="H8" i="3"/>
  <c r="H984" i="1"/>
  <c r="E278" i="9"/>
  <c r="F407" i="4"/>
  <c r="C402" i="1"/>
  <c r="G414" i="1"/>
  <c r="H414" i="1"/>
  <c r="F635" i="4"/>
  <c r="C629" i="1"/>
  <c r="D291" i="4"/>
  <c r="F289" i="4"/>
  <c r="D413" i="4"/>
  <c r="D414" i="4" s="1"/>
  <c r="C285" i="1"/>
  <c r="D290" i="4"/>
  <c r="B317" i="9"/>
  <c r="E316" i="9"/>
  <c r="I9" i="3" s="1"/>
  <c r="G284" i="9"/>
  <c r="E284" i="9" s="1"/>
  <c r="B284" i="9" s="1"/>
  <c r="E639" i="4"/>
  <c r="E414" i="4"/>
  <c r="D409" i="1" s="1"/>
  <c r="D407" i="1"/>
  <c r="G1435" i="1"/>
  <c r="H1435" i="1"/>
  <c r="G1152" i="1"/>
  <c r="H1152" i="1"/>
  <c r="H293" i="1"/>
  <c r="G293" i="1"/>
  <c r="F414" i="4" l="1"/>
  <c r="C409" i="1"/>
  <c r="M3" i="9"/>
  <c r="G407" i="1"/>
  <c r="H407" i="1"/>
  <c r="G630" i="1"/>
  <c r="H630" i="1"/>
  <c r="G403" i="1"/>
  <c r="H403" i="1"/>
  <c r="F290" i="4"/>
  <c r="C286" i="1"/>
  <c r="D640" i="4"/>
  <c r="D415" i="4"/>
  <c r="F413" i="4"/>
  <c r="C408" i="1"/>
  <c r="F291" i="4"/>
  <c r="C287" i="1"/>
  <c r="E641" i="4"/>
  <c r="D633" i="1"/>
  <c r="H285" i="1"/>
  <c r="G285" i="1"/>
  <c r="G629" i="1"/>
  <c r="H629" i="1"/>
  <c r="G402" i="1"/>
  <c r="H402" i="1"/>
  <c r="E277" i="9"/>
  <c r="I8" i="3" s="1"/>
  <c r="B278" i="9"/>
  <c r="E642" i="4"/>
  <c r="D634" i="1"/>
  <c r="D641" i="4"/>
  <c r="F639" i="4"/>
  <c r="C633" i="1"/>
  <c r="G633" i="1" l="1"/>
  <c r="H633" i="1"/>
  <c r="H287" i="1"/>
  <c r="G287" i="1"/>
  <c r="G408" i="1"/>
  <c r="H408" i="1"/>
  <c r="F415" i="4"/>
  <c r="C410" i="1"/>
  <c r="H286" i="1"/>
  <c r="G286" i="1"/>
  <c r="G409" i="1"/>
  <c r="H409" i="1"/>
  <c r="F641" i="4"/>
  <c r="C635" i="1"/>
  <c r="E646" i="4"/>
  <c r="D636" i="1"/>
  <c r="E645" i="4"/>
  <c r="D635" i="1"/>
  <c r="D642" i="4"/>
  <c r="F640" i="4"/>
  <c r="C634" i="1"/>
  <c r="I19" i="3" l="1"/>
  <c r="D640" i="1"/>
  <c r="G410" i="1"/>
  <c r="H410" i="1"/>
  <c r="G634" i="1"/>
  <c r="H634" i="1"/>
  <c r="D646" i="4"/>
  <c r="F642" i="4"/>
  <c r="C636" i="1"/>
  <c r="I18" i="3"/>
  <c r="D639" i="1"/>
  <c r="G635" i="1"/>
  <c r="H635" i="1"/>
  <c r="D645" i="4"/>
  <c r="F645" i="4" l="1"/>
  <c r="H18" i="3"/>
  <c r="C639" i="1"/>
  <c r="G276" i="9"/>
  <c r="E276" i="9" s="1"/>
  <c r="B276" i="9" s="1"/>
  <c r="G636" i="1"/>
  <c r="H636" i="1"/>
  <c r="F646" i="4"/>
  <c r="H19" i="3"/>
  <c r="C640" i="1"/>
  <c r="G640" i="1" l="1"/>
  <c r="H640" i="1"/>
  <c r="G639" i="1"/>
  <c r="H639" i="1"/>
  <c r="H7" i="3"/>
  <c r="J3" i="9" l="1"/>
  <c r="H274" i="9" l="1"/>
  <c r="M272" i="9"/>
  <c r="L272" i="9"/>
  <c r="G274" i="9"/>
  <c r="H18" i="9"/>
  <c r="G18" i="9"/>
  <c r="J5" i="9"/>
  <c r="K6" i="9"/>
  <c r="I8" i="9"/>
  <c r="J9" i="9"/>
  <c r="K10" i="9"/>
  <c r="I12" i="9"/>
  <c r="J13" i="9"/>
  <c r="M15" i="9"/>
  <c r="L16" i="9"/>
  <c r="I17" i="9"/>
  <c r="I5" i="9"/>
  <c r="J6" i="9"/>
  <c r="K7" i="9"/>
  <c r="I9" i="9"/>
  <c r="J10" i="9"/>
  <c r="E10" i="9" s="1"/>
  <c r="B10" i="9" s="1"/>
  <c r="K11" i="9"/>
  <c r="I13" i="9"/>
  <c r="G15" i="9"/>
  <c r="H16" i="9"/>
  <c r="H17" i="9"/>
  <c r="K12" i="9"/>
  <c r="G16" i="9"/>
  <c r="K5" i="9"/>
  <c r="I7" i="9"/>
  <c r="J8" i="9"/>
  <c r="K9" i="9"/>
  <c r="I11" i="9"/>
  <c r="J12" i="9"/>
  <c r="K13" i="9"/>
  <c r="L15" i="9"/>
  <c r="F15" i="9" s="1"/>
  <c r="M16" i="9"/>
  <c r="J17" i="9"/>
  <c r="I6" i="9"/>
  <c r="J7" i="9"/>
  <c r="K8" i="9"/>
  <c r="J11" i="9"/>
  <c r="H15" i="9"/>
  <c r="G17" i="9"/>
  <c r="E17" i="9" s="1"/>
  <c r="B17" i="9" s="1"/>
  <c r="E274" i="9" l="1"/>
  <c r="E20" i="9" s="1"/>
  <c r="I7" i="3" s="1"/>
  <c r="E16" i="9"/>
  <c r="E15" i="9"/>
  <c r="B15" i="9" s="1"/>
  <c r="E18" i="9"/>
  <c r="B18" i="9" s="1"/>
  <c r="E7" i="9"/>
  <c r="B7" i="9" s="1"/>
  <c r="E12" i="9"/>
  <c r="B12" i="9" s="1"/>
  <c r="B274" i="9"/>
  <c r="E9" i="9"/>
  <c r="B9" i="9" s="1"/>
  <c r="E6" i="9"/>
  <c r="B6" i="9" s="1"/>
  <c r="E11" i="9"/>
  <c r="B11" i="9" s="1"/>
  <c r="E13" i="9"/>
  <c r="B13" i="9" s="1"/>
  <c r="E5" i="9"/>
  <c r="F16" i="9"/>
  <c r="F14" i="9" s="1"/>
  <c r="E8" i="9"/>
  <c r="B8" i="9" s="1"/>
  <c r="F272" i="9"/>
  <c r="E14" i="9" l="1"/>
  <c r="B272" i="9"/>
  <c r="F20" i="9"/>
  <c r="F3" i="9" s="1"/>
  <c r="B16"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<sst xmlns="http://schemas.openxmlformats.org/spreadsheetml/2006/main" count="4360" uniqueCount="3421">
  <si>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</si>
  <si>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</si>
  <si>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</si>
  <si>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</si>
  <si>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</si>
  <si>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</si>
  <si>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</si>
  <si>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</si>
  <si>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</si>
  <si>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</si>
  <si>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</si>
  <si>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</si>
  <si>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</si>
  <si>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</si>
  <si>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</si>
  <si>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</si>
  <si>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</si>
  <si>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</si>
  <si>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</si>
  <si>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</si>
  <si>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</si>
  <si>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</si>
  <si>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</si>
  <si>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</si>
  <si>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</si>
  <si>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</si>
  <si>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</si>
  <si>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</si>
  <si>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</si>
  <si>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</si>
  <si>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</si>
  <si>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DALJ</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</si>
  <si>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</si>
  <si>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</si>
  <si>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</si>
  <si>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</si>
  <si>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</si>
  <si>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</si>
  <si>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</si>
  <si>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</si>
  <si>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</si>
  <si>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</si>
  <si>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</si>
  <si>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</si>
  <si>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</si>
  <si>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</si>
  <si>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</si>
  <si>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</si>
  <si>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</si>
  <si>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22697 - SREDNJA ŠKOLA DALJ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</si>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</sst>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320168.49000000005</v>
      </c>
      <c r="D2" s="6">
        <f>'PR-RAS'!E6</f>
        <v>430754.17</v>
      </c>
      <c r="E2" s="6">
        <v>0</v>
      </c>
      <c r="F2" s="6">
        <v>0</v>
      </c>
      <c r="G2" s="7">
        <f t="shared" ref="G2:G264" si="0">(B2/1000)*(C2*1+D2*2)</f>
        <v>1181.6768300000001</v>
      </c>
      <c r="H2" s="7">
        <f t="shared" ref="H2:H26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291732.68000000005</v>
      </c>
      <c r="D46" s="1">
        <f>'PR-RAS'!E50</f>
        <v>391454.63</v>
      </c>
      <c r="E46" s="1">
        <v>0</v>
      </c>
      <c r="F46" s="1">
        <v>0</v>
      </c>
      <c r="G46" s="2">
        <f t="shared" si="0"/>
        <v>48358.887299999995</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17736</v>
      </c>
      <c r="E50" s="1">
        <v>0</v>
      </c>
      <c r="F50" s="1">
        <v>0</v>
      </c>
      <c r="G50" s="2">
        <f t="shared" si="0"/>
        <v>1738.1280000000002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17736</v>
      </c>
      <c r="E53" s="1">
        <v>0</v>
      </c>
      <c r="F53" s="1">
        <v>0</v>
      </c>
      <c r="G53" s="2">
        <f t="shared" si="0"/>
        <v>1844.5439999999999</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286222.28000000003</v>
      </c>
      <c r="D64" s="1">
        <f>'PR-RAS'!E68</f>
        <v>345171.03</v>
      </c>
      <c r="E64" s="1">
        <v>0</v>
      </c>
      <c r="F64" s="1">
        <v>0</v>
      </c>
      <c r="G64" s="2">
        <f t="shared" si="0"/>
        <v>61523.553420000004</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286222.28000000003</v>
      </c>
      <c r="D65" s="1">
        <f>'PR-RAS'!E69</f>
        <v>345171.03</v>
      </c>
      <c r="E65" s="1">
        <v>0</v>
      </c>
      <c r="F65" s="1">
        <v>0</v>
      </c>
      <c r="G65" s="2">
        <f t="shared" si="0"/>
        <v>62500.117760000008</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5510.4</v>
      </c>
      <c r="D70" s="1">
        <f>'PR-RAS'!E74</f>
        <v>28547.599999999999</v>
      </c>
      <c r="E70" s="1">
        <v>0</v>
      </c>
      <c r="F70" s="1">
        <v>0</v>
      </c>
      <c r="G70" s="2">
        <f t="shared" si="0"/>
        <v>4319.7864</v>
      </c>
      <c r="H70" s="2">
        <f t="shared" si="1"/>
        <v>0.80000000000109139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5510.4</v>
      </c>
      <c r="D71" s="1">
        <f>'PR-RAS'!E75</f>
        <v>28547.599999999999</v>
      </c>
      <c r="E71" s="1">
        <v>0</v>
      </c>
      <c r="F71" s="1">
        <v>0</v>
      </c>
      <c r="G71" s="2">
        <f t="shared" si="0"/>
        <v>4382.3920000000007</v>
      </c>
      <c r="H71" s="2">
        <f t="shared" si="1"/>
        <v>0.80000000000109139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7300</v>
      </c>
      <c r="E102" s="1">
        <v>0</v>
      </c>
      <c r="F102" s="1">
        <v>0</v>
      </c>
      <c r="G102" s="2">
        <f t="shared" si="0"/>
        <v>1474.6000000000001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7300</v>
      </c>
      <c r="E108" s="1">
        <v>0</v>
      </c>
      <c r="F108" s="1">
        <v>0</v>
      </c>
      <c r="G108" s="2">
        <f t="shared" si="0"/>
        <v>1562.2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7300</v>
      </c>
      <c r="E113" s="1">
        <v>0</v>
      </c>
      <c r="F113" s="1">
        <v>0</v>
      </c>
      <c r="G113" s="2">
        <f t="shared" si="0"/>
        <v>1635.2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4779.47</v>
      </c>
      <c r="D120" s="1">
        <f>'PR-RAS'!E124</f>
        <v>800</v>
      </c>
      <c r="E120" s="1">
        <v>0</v>
      </c>
      <c r="F120" s="1">
        <v>0</v>
      </c>
      <c r="G120" s="2">
        <f t="shared" si="0"/>
        <v>759.15692999999999</v>
      </c>
      <c r="H120" s="2">
        <f t="shared" si="1"/>
        <v>0.47000000000025466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4087.6</v>
      </c>
      <c r="D121" s="1">
        <f>'PR-RAS'!E125</f>
        <v>700</v>
      </c>
      <c r="E121" s="1">
        <v>0</v>
      </c>
      <c r="F121" s="1">
        <v>0</v>
      </c>
      <c r="G121" s="2">
        <f t="shared" si="0"/>
        <v>658.51200000000006</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4087.6</v>
      </c>
      <c r="D122" s="1">
        <f>'PR-RAS'!E126</f>
        <v>700</v>
      </c>
      <c r="E122" s="1">
        <v>0</v>
      </c>
      <c r="F122" s="1">
        <v>0</v>
      </c>
      <c r="G122" s="2">
        <f t="shared" si="0"/>
        <v>663.99959999999999</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691.87</v>
      </c>
      <c r="D124" s="1">
        <f>'PR-RAS'!E128</f>
        <v>100</v>
      </c>
      <c r="E124" s="1">
        <v>0</v>
      </c>
      <c r="F124" s="1">
        <v>0</v>
      </c>
      <c r="G124" s="2">
        <f t="shared" si="0"/>
        <v>109.70001000000001</v>
      </c>
      <c r="H124" s="2">
        <f t="shared" si="1"/>
        <v>0.12999999999999545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691.87</v>
      </c>
      <c r="D125" s="1">
        <f>'PR-RAS'!E129</f>
        <v>100</v>
      </c>
      <c r="E125" s="1">
        <v>0</v>
      </c>
      <c r="F125" s="1">
        <v>0</v>
      </c>
      <c r="G125" s="2">
        <f t="shared" si="0"/>
        <v>110.59188</v>
      </c>
      <c r="H125" s="2">
        <f t="shared" si="1"/>
        <v>0.12999999999999545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23656.34</v>
      </c>
      <c r="D129" s="1">
        <f>'PR-RAS'!E133</f>
        <v>31199.54</v>
      </c>
      <c r="E129" s="1">
        <v>0</v>
      </c>
      <c r="F129" s="1">
        <v>0</v>
      </c>
      <c r="G129" s="2">
        <f t="shared" si="0"/>
        <v>11015.09376</v>
      </c>
      <c r="H129" s="2">
        <f t="shared" si="1"/>
        <v>0.7999999999992724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23656.34</v>
      </c>
      <c r="D130" s="1">
        <f>'PR-RAS'!E134</f>
        <v>31199.54</v>
      </c>
      <c r="E130" s="1">
        <v>0</v>
      </c>
      <c r="F130" s="1">
        <v>0</v>
      </c>
      <c r="G130" s="2">
        <f t="shared" si="0"/>
        <v>11101.14918</v>
      </c>
      <c r="H130" s="2">
        <f t="shared" si="1"/>
        <v>0.7999999999992724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23656.34</v>
      </c>
      <c r="D131" s="1">
        <f>'PR-RAS'!E135</f>
        <v>30952.54</v>
      </c>
      <c r="E131" s="1">
        <v>0</v>
      </c>
      <c r="F131" s="1">
        <v>0</v>
      </c>
      <c r="G131" s="2">
        <f t="shared" si="0"/>
        <v>11122.9846</v>
      </c>
      <c r="H131" s="2">
        <f t="shared" si="1"/>
        <v>0.7999999999992724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247</v>
      </c>
      <c r="E132" s="1">
        <v>0</v>
      </c>
      <c r="F132" s="1">
        <v>0</v>
      </c>
      <c r="G132" s="2">
        <f t="shared" si="0"/>
        <v>64.713999999999999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361816.71</v>
      </c>
      <c r="D147" s="1">
        <f>'PR-RAS'!E151</f>
        <v>409440.66000000003</v>
      </c>
      <c r="E147" s="1">
        <v>0</v>
      </c>
      <c r="F147" s="1">
        <v>0</v>
      </c>
      <c r="G147" s="2">
        <f t="shared" si="0"/>
        <v>172381.91237999999</v>
      </c>
      <c r="H147" s="2">
        <f t="shared" si="1"/>
        <v>0.62999999994644895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275694.07</v>
      </c>
      <c r="D148" s="1">
        <f>'PR-RAS'!E152</f>
        <v>341769.28</v>
      </c>
      <c r="E148" s="1">
        <v>0</v>
      </c>
      <c r="F148" s="1">
        <v>0</v>
      </c>
      <c r="G148" s="2">
        <f t="shared" si="0"/>
        <v>141007.19661000001</v>
      </c>
      <c r="H148" s="2">
        <f t="shared" si="1"/>
        <v>0.3500000000349246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228608.73</v>
      </c>
      <c r="D149" s="1">
        <f>'PR-RAS'!E153</f>
        <v>281211.34000000003</v>
      </c>
      <c r="E149" s="1">
        <v>0</v>
      </c>
      <c r="F149" s="1">
        <v>0</v>
      </c>
      <c r="G149" s="2">
        <f t="shared" si="0"/>
        <v>117072.64868</v>
      </c>
      <c r="H149" s="2">
        <f t="shared" si="1"/>
        <v>0.61000000001513399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228608.73</v>
      </c>
      <c r="D150" s="1">
        <f>'PR-RAS'!E154</f>
        <v>281211.34000000003</v>
      </c>
      <c r="E150" s="1">
        <v>0</v>
      </c>
      <c r="F150" s="1">
        <v>0</v>
      </c>
      <c r="G150" s="2">
        <f t="shared" si="0"/>
        <v>117863.68008999999</v>
      </c>
      <c r="H150" s="2">
        <f t="shared" si="1"/>
        <v>0.61000000001513399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9245.67</v>
      </c>
      <c r="D154" s="1">
        <f>'PR-RAS'!E158</f>
        <v>14019.21</v>
      </c>
      <c r="E154" s="1">
        <v>0</v>
      </c>
      <c r="F154" s="1">
        <v>0</v>
      </c>
      <c r="G154" s="2">
        <f t="shared" si="0"/>
        <v>5704.4657699999998</v>
      </c>
      <c r="H154" s="2">
        <f t="shared" si="1"/>
        <v>0.53999999999905413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37839.67</v>
      </c>
      <c r="D155" s="1">
        <f>'PR-RAS'!E159</f>
        <v>46538.73</v>
      </c>
      <c r="E155" s="1">
        <v>0</v>
      </c>
      <c r="F155" s="1">
        <v>0</v>
      </c>
      <c r="G155" s="2">
        <f t="shared" si="0"/>
        <v>20161.238020000001</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37677.24</v>
      </c>
      <c r="D157" s="1">
        <f>'PR-RAS'!E161</f>
        <v>46538.73</v>
      </c>
      <c r="E157" s="1">
        <v>0</v>
      </c>
      <c r="F157" s="1">
        <v>0</v>
      </c>
      <c r="G157" s="2">
        <f t="shared" si="0"/>
        <v>20397.733200000002</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162.43</v>
      </c>
      <c r="D158" s="1">
        <f>'PR-RAS'!E162</f>
        <v>0</v>
      </c>
      <c r="E158" s="1">
        <v>0</v>
      </c>
      <c r="F158" s="1">
        <v>0</v>
      </c>
      <c r="G158" s="2">
        <f t="shared" si="0"/>
        <v>25.50151</v>
      </c>
      <c r="H158" s="2">
        <f t="shared" si="1"/>
        <v>0.43000000000000682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36685.780000000006</v>
      </c>
      <c r="D159" s="1">
        <f>'PR-RAS'!E163</f>
        <v>44928.869999999995</v>
      </c>
      <c r="E159" s="1">
        <v>0</v>
      </c>
      <c r="F159" s="1">
        <v>0</v>
      </c>
      <c r="G159" s="2">
        <f t="shared" si="0"/>
        <v>19993.87616</v>
      </c>
      <c r="H159" s="2">
        <f t="shared" si="1"/>
        <v>0.34999999999854481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18960.210000000003</v>
      </c>
      <c r="D160" s="1">
        <f>'PR-RAS'!E164</f>
        <v>25169.399999999998</v>
      </c>
      <c r="E160" s="1">
        <v>0</v>
      </c>
      <c r="F160" s="1">
        <v>0</v>
      </c>
      <c r="G160" s="2">
        <f t="shared" si="0"/>
        <v>11018.542589999999</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4207.92</v>
      </c>
      <c r="D161" s="1">
        <f>'PR-RAS'!E165</f>
        <v>2747.99</v>
      </c>
      <c r="E161" s="1">
        <v>0</v>
      </c>
      <c r="F161" s="1">
        <v>0</v>
      </c>
      <c r="G161" s="2">
        <f t="shared" si="0"/>
        <v>1552.624</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12476.41</v>
      </c>
      <c r="D162" s="1">
        <f>'PR-RAS'!E166</f>
        <v>13386.57</v>
      </c>
      <c r="E162" s="1">
        <v>0</v>
      </c>
      <c r="F162" s="1">
        <v>0</v>
      </c>
      <c r="G162" s="2">
        <f t="shared" si="0"/>
        <v>6319.1775500000003</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v>
      </c>
      <c r="D163" s="1">
        <f>'PR-RAS'!E167</f>
        <v>340</v>
      </c>
      <c r="E163" s="1">
        <v>0</v>
      </c>
      <c r="F163" s="1">
        <v>0</v>
      </c>
      <c r="G163" s="2">
        <f t="shared" si="0"/>
        <v>127.98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2165.88</v>
      </c>
      <c r="D164" s="1">
        <f>'PR-RAS'!E168</f>
        <v>8694.84</v>
      </c>
      <c r="E164" s="1">
        <v>0</v>
      </c>
      <c r="F164" s="1">
        <v>0</v>
      </c>
      <c r="G164" s="2">
        <f t="shared" si="0"/>
        <v>3187.5562800000002</v>
      </c>
      <c r="H164" s="2">
        <f t="shared" si="1"/>
        <v>0.27999999999974534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7680.02</v>
      </c>
      <c r="D165" s="1">
        <f>'PR-RAS'!E169</f>
        <v>10930.84</v>
      </c>
      <c r="E165" s="1">
        <v>0</v>
      </c>
      <c r="F165" s="1">
        <v>0</v>
      </c>
      <c r="G165" s="2">
        <f t="shared" si="0"/>
        <v>4844.8388000000004</v>
      </c>
      <c r="H165" s="2">
        <f t="shared" si="1"/>
        <v>0.18000000000029104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921.52</v>
      </c>
      <c r="D166" s="1">
        <f>'PR-RAS'!E170</f>
        <v>1218.78</v>
      </c>
      <c r="E166" s="1">
        <v>0</v>
      </c>
      <c r="F166" s="1">
        <v>0</v>
      </c>
      <c r="G166" s="2">
        <f t="shared" si="0"/>
        <v>554.2482</v>
      </c>
      <c r="H166" s="2">
        <f t="shared" si="1"/>
        <v>0.70000000000004547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572.35</v>
      </c>
      <c r="D167" s="1">
        <f>'PR-RAS'!E171</f>
        <v>2211.9899999999998</v>
      </c>
      <c r="E167" s="1">
        <v>0</v>
      </c>
      <c r="F167" s="1">
        <v>0</v>
      </c>
      <c r="G167" s="2">
        <f t="shared" si="0"/>
        <v>829.39078000000006</v>
      </c>
      <c r="H167" s="2">
        <f t="shared" si="1"/>
        <v>0.36000000000024102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6053.56</v>
      </c>
      <c r="D168" s="1">
        <f>'PR-RAS'!E172</f>
        <v>5812.87</v>
      </c>
      <c r="E168" s="1">
        <v>0</v>
      </c>
      <c r="F168" s="1">
        <v>0</v>
      </c>
      <c r="G168" s="2">
        <f t="shared" si="0"/>
        <v>2952.4431</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990</v>
      </c>
      <c r="E169" s="1">
        <v>0</v>
      </c>
      <c r="F169" s="1">
        <v>0</v>
      </c>
      <c r="G169" s="2">
        <f t="shared" si="0"/>
        <v>332.64000000000004</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132.59</v>
      </c>
      <c r="D170" s="1">
        <f>'PR-RAS'!E174</f>
        <v>697.2</v>
      </c>
      <c r="E170" s="1">
        <v>0</v>
      </c>
      <c r="F170" s="1">
        <v>0</v>
      </c>
      <c r="G170" s="2">
        <f t="shared" si="0"/>
        <v>258.06130999999999</v>
      </c>
      <c r="H170" s="2">
        <f t="shared" si="1"/>
        <v>0.61000000000004206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3767.81</v>
      </c>
      <c r="D173" s="1">
        <f>'PR-RAS'!E177</f>
        <v>5375.2400000000007</v>
      </c>
      <c r="E173" s="1">
        <v>0</v>
      </c>
      <c r="F173" s="1">
        <v>0</v>
      </c>
      <c r="G173" s="2">
        <f t="shared" si="0"/>
        <v>2497.14588</v>
      </c>
      <c r="H173" s="2">
        <f t="shared" si="1"/>
        <v>0.43000000000074579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1094.24</v>
      </c>
      <c r="D174" s="1">
        <f>'PR-RAS'!E178</f>
        <v>781.66</v>
      </c>
      <c r="E174" s="1">
        <v>0</v>
      </c>
      <c r="F174" s="1">
        <v>0</v>
      </c>
      <c r="G174" s="2">
        <f t="shared" si="0"/>
        <v>459.75787999999994</v>
      </c>
      <c r="H174" s="2">
        <f t="shared" si="1"/>
        <v>0.58000000000004093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491.5</v>
      </c>
      <c r="D176" s="1">
        <f>'PR-RAS'!E180</f>
        <v>0</v>
      </c>
      <c r="E176" s="1">
        <v>0</v>
      </c>
      <c r="F176" s="1">
        <v>0</v>
      </c>
      <c r="G176" s="2">
        <f t="shared" si="0"/>
        <v>86.012499999999989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843.78</v>
      </c>
      <c r="D177" s="1">
        <f>'PR-RAS'!E181</f>
        <v>1248.02</v>
      </c>
      <c r="E177" s="1">
        <v>0</v>
      </c>
      <c r="F177" s="1">
        <v>0</v>
      </c>
      <c r="G177" s="2">
        <f t="shared" si="0"/>
        <v>587.80831999999987</v>
      </c>
      <c r="H177" s="2">
        <f t="shared" si="1"/>
        <v>0.24000000000000909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32.86</v>
      </c>
      <c r="D178" s="1">
        <f>'PR-RAS'!E182</f>
        <v>112.86</v>
      </c>
      <c r="E178" s="1">
        <v>0</v>
      </c>
      <c r="F178" s="1">
        <v>0</v>
      </c>
      <c r="G178" s="2">
        <f t="shared" si="0"/>
        <v>45.768659999999997</v>
      </c>
      <c r="H178" s="2">
        <f t="shared" si="1"/>
        <v>0.28000000000000114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812.91</v>
      </c>
      <c r="D180" s="1">
        <f>'PR-RAS'!E184</f>
        <v>746.55</v>
      </c>
      <c r="E180" s="1">
        <v>0</v>
      </c>
      <c r="F180" s="1">
        <v>0</v>
      </c>
      <c r="G180" s="2">
        <f t="shared" si="0"/>
        <v>412.77578999999992</v>
      </c>
      <c r="H180" s="2">
        <f t="shared" si="1"/>
        <v>0.54000000000007731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398.16</v>
      </c>
      <c r="D181" s="1">
        <f>'PR-RAS'!E185</f>
        <v>2169.3000000000002</v>
      </c>
      <c r="E181" s="1">
        <v>0</v>
      </c>
      <c r="F181" s="1">
        <v>0</v>
      </c>
      <c r="G181" s="2">
        <f t="shared" si="0"/>
        <v>852.61680000000001</v>
      </c>
      <c r="H181" s="2">
        <f t="shared" si="1"/>
        <v>0.46000000000020691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94.36</v>
      </c>
      <c r="D182" s="1">
        <f>'PR-RAS'!E186</f>
        <v>316.85000000000002</v>
      </c>
      <c r="E182" s="1">
        <v>0</v>
      </c>
      <c r="F182" s="1">
        <v>0</v>
      </c>
      <c r="G182" s="2">
        <f t="shared" si="0"/>
        <v>131.77886000000001</v>
      </c>
      <c r="H182" s="2">
        <f t="shared" si="1"/>
        <v>0.50999999999997669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6277.74</v>
      </c>
      <c r="D184" s="1">
        <f>'PR-RAS'!E188</f>
        <v>3453.3900000000003</v>
      </c>
      <c r="E184" s="1">
        <v>0</v>
      </c>
      <c r="F184" s="1">
        <v>0</v>
      </c>
      <c r="G184" s="2">
        <f t="shared" si="0"/>
        <v>2412.7671599999999</v>
      </c>
      <c r="H184" s="2">
        <f t="shared" si="1"/>
        <v>0.6500000000005457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77.87</v>
      </c>
      <c r="D186" s="1">
        <f>'PR-RAS'!E190</f>
        <v>88.38</v>
      </c>
      <c r="E186" s="1">
        <v>0</v>
      </c>
      <c r="F186" s="1">
        <v>0</v>
      </c>
      <c r="G186" s="2">
        <f t="shared" si="0"/>
        <v>47.106549999999999</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999.96</v>
      </c>
      <c r="D187" s="1">
        <f>'PR-RAS'!E191</f>
        <v>1269.0999999999999</v>
      </c>
      <c r="E187" s="1">
        <v>0</v>
      </c>
      <c r="F187" s="1">
        <v>0</v>
      </c>
      <c r="G187" s="2">
        <f t="shared" si="0"/>
        <v>658.09775999999999</v>
      </c>
      <c r="H187" s="2">
        <f t="shared" si="1"/>
        <v>0.13999999999987267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1019.82</v>
      </c>
      <c r="E189" s="1">
        <v>0</v>
      </c>
      <c r="F189" s="1">
        <v>0</v>
      </c>
      <c r="G189" s="2">
        <f t="shared" si="0"/>
        <v>538.44515999999999</v>
      </c>
      <c r="H189" s="2">
        <f t="shared" si="1"/>
        <v>0.60999999999989996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4101.97</v>
      </c>
      <c r="D190" s="1">
        <f>'PR-RAS'!E194</f>
        <v>0</v>
      </c>
      <c r="E190" s="1">
        <v>0</v>
      </c>
      <c r="F190" s="1">
        <v>0</v>
      </c>
      <c r="G190" s="2">
        <f t="shared" si="0"/>
        <v>775.27233000000001</v>
      </c>
      <c r="H190" s="2">
        <f t="shared" si="1"/>
        <v>2.9999999999745341E-2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260.24</v>
      </c>
      <c r="D191" s="1">
        <f>'PR-RAS'!E195</f>
        <v>1051.0899999999999</v>
      </c>
      <c r="E191" s="1">
        <v>0</v>
      </c>
      <c r="F191" s="1">
        <v>0</v>
      </c>
      <c r="G191" s="2">
        <f t="shared" si="0"/>
        <v>448.85980000000001</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4237.2</v>
      </c>
      <c r="D192" s="1">
        <f>'PR-RAS'!E196</f>
        <v>102.74</v>
      </c>
      <c r="E192" s="1">
        <v>0</v>
      </c>
      <c r="F192" s="1">
        <v>0</v>
      </c>
      <c r="G192" s="2">
        <f t="shared" si="0"/>
        <v>848.55187999999987</v>
      </c>
      <c r="H192" s="2">
        <f t="shared" si="1"/>
        <v>0.45999999999982322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4237.2</v>
      </c>
      <c r="D206" s="1">
        <f>'PR-RAS'!E210</f>
        <v>102.74</v>
      </c>
      <c r="E206" s="1">
        <v>0</v>
      </c>
      <c r="F206" s="1">
        <v>0</v>
      </c>
      <c r="G206" s="2">
        <f t="shared" si="0"/>
        <v>910.74939999999981</v>
      </c>
      <c r="H206" s="2">
        <f t="shared" si="1"/>
        <v>0.45999999999982322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50.05</v>
      </c>
      <c r="D207" s="1">
        <f>'PR-RAS'!E211</f>
        <v>51.46</v>
      </c>
      <c r="E207" s="1">
        <v>0</v>
      </c>
      <c r="F207" s="1">
        <v>0</v>
      </c>
      <c r="G207" s="2">
        <f t="shared" si="0"/>
        <v>31.511819999999997</v>
      </c>
      <c r="H207" s="2">
        <f t="shared" si="1"/>
        <v>0.50999999999999801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25.64</v>
      </c>
      <c r="E208" s="1">
        <v>0</v>
      </c>
      <c r="F208" s="1">
        <v>0</v>
      </c>
      <c r="G208" s="2">
        <f t="shared" si="0"/>
        <v>10.61496</v>
      </c>
      <c r="H208" s="2">
        <f t="shared" si="1"/>
        <v>0.35999999999999943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4159.74</v>
      </c>
      <c r="D209" s="1">
        <f>'PR-RAS'!E213</f>
        <v>0</v>
      </c>
      <c r="E209" s="1">
        <v>0</v>
      </c>
      <c r="F209" s="1">
        <v>0</v>
      </c>
      <c r="G209" s="2">
        <f t="shared" si="0"/>
        <v>865.22591999999986</v>
      </c>
      <c r="H209" s="2">
        <f t="shared" si="1"/>
        <v>0.26000000000021828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27.41</v>
      </c>
      <c r="D210" s="1">
        <f>'PR-RAS'!E214</f>
        <v>25.64</v>
      </c>
      <c r="E210" s="1">
        <v>0</v>
      </c>
      <c r="F210" s="1">
        <v>0</v>
      </c>
      <c r="G210" s="2">
        <f t="shared" si="0"/>
        <v>16.446209999999997</v>
      </c>
      <c r="H210" s="2">
        <f t="shared" si="1"/>
        <v>0.76999999999999957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45124</v>
      </c>
      <c r="D220" s="1">
        <f>'PR-RAS'!E224</f>
        <v>22562</v>
      </c>
      <c r="E220" s="1">
        <v>0</v>
      </c>
      <c r="F220" s="1">
        <v>0</v>
      </c>
      <c r="G220" s="2">
        <f t="shared" si="0"/>
        <v>19764.312000000002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45124</v>
      </c>
      <c r="D224" s="1">
        <f>'PR-RAS'!E228</f>
        <v>22562</v>
      </c>
      <c r="E224" s="1">
        <v>0</v>
      </c>
      <c r="F224" s="1">
        <v>0</v>
      </c>
      <c r="G224" s="2">
        <f t="shared" si="0"/>
        <v>20125.304</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45124</v>
      </c>
      <c r="D225" s="1">
        <f>'PR-RAS'!E229</f>
        <v>22562</v>
      </c>
      <c r="E225" s="1">
        <v>0</v>
      </c>
      <c r="F225" s="1">
        <v>0</v>
      </c>
      <c r="G225" s="2">
        <f t="shared" si="0"/>
        <v>20215.552</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75.66</v>
      </c>
      <c r="D259" s="1">
        <f>'PR-RAS'!E263</f>
        <v>77.77</v>
      </c>
      <c r="E259" s="1">
        <v>0</v>
      </c>
      <c r="F259" s="1">
        <v>0</v>
      </c>
      <c r="G259" s="2">
        <f t="shared" si="0"/>
        <v>59.6496</v>
      </c>
      <c r="H259" s="2">
        <f t="shared" si="1"/>
        <v>0.57000000000000739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75.66</v>
      </c>
      <c r="D260" s="1">
        <f>'PR-RAS'!E264</f>
        <v>77.77</v>
      </c>
      <c r="E260" s="1">
        <v>0</v>
      </c>
      <c r="F260" s="1">
        <v>0</v>
      </c>
      <c r="G260" s="2">
        <f t="shared" si="0"/>
        <v>59.880800000000001</v>
      </c>
      <c r="H260" s="2">
        <f t="shared" si="1"/>
        <v>0.57000000000000739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75.66</v>
      </c>
      <c r="D262" s="1">
        <f>'PR-RAS'!E266</f>
        <v>77.77</v>
      </c>
      <c r="E262" s="1">
        <v>0</v>
      </c>
      <c r="F262" s="1">
        <v>0</v>
      </c>
      <c r="G262" s="2">
        <f t="shared" si="0"/>
        <v>60.343199999999996</v>
      </c>
      <c r="H262" s="2">
        <f t="shared" si="1"/>
        <v>0.57000000000000739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361816.71</v>
      </c>
      <c r="D285" s="1">
        <f>'PR-RAS'!E289</f>
        <v>409440.66000000003</v>
      </c>
      <c r="E285" s="1">
        <v>0</v>
      </c>
      <c r="F285" s="1">
        <v>0</v>
      </c>
      <c r="G285" s="2">
        <f t="shared" si="8"/>
        <v>335318.24051999999</v>
      </c>
      <c r="H285" s="2">
        <f t="shared" si="9"/>
        <v>0.62999999994644895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21313.509999999951</v>
      </c>
      <c r="E286" s="1">
        <v>0</v>
      </c>
      <c r="F286" s="1">
        <v>0</v>
      </c>
      <c r="G286" s="2">
        <f t="shared" si="8"/>
        <v>12148.70069999997</v>
      </c>
      <c r="H286" s="2">
        <f t="shared" si="9"/>
        <v>0.49000000004889444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41648.219999999972</v>
      </c>
      <c r="D287" s="1">
        <f>'PR-RAS'!E291</f>
        <v>0</v>
      </c>
      <c r="E287" s="1">
        <v>0</v>
      </c>
      <c r="F287" s="1">
        <v>0</v>
      </c>
      <c r="G287" s="2">
        <f t="shared" si="8"/>
        <v>11911.390919999991</v>
      </c>
      <c r="H287" s="2">
        <f t="shared" si="9"/>
        <v>0.21999999997206032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114828.05</v>
      </c>
      <c r="D288" s="1">
        <f>'PR-RAS'!E292</f>
        <v>46209.83</v>
      </c>
      <c r="E288" s="1">
        <v>0</v>
      </c>
      <c r="F288" s="1">
        <v>0</v>
      </c>
      <c r="G288" s="2">
        <f t="shared" si="8"/>
        <v>59480.092770000003</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973.77</v>
      </c>
      <c r="D290" s="1">
        <f>'PR-RAS'!E294</f>
        <v>21.37</v>
      </c>
      <c r="E290" s="1">
        <v>0</v>
      </c>
      <c r="F290" s="1">
        <v>0</v>
      </c>
      <c r="G290" s="2">
        <f t="shared" si="8"/>
        <v>293.77139</v>
      </c>
      <c r="H290" s="2">
        <f t="shared" si="9"/>
        <v>0.60000000000001918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973.77</v>
      </c>
      <c r="D291" s="1">
        <f>'PR-RAS'!E295</f>
        <v>21.37</v>
      </c>
      <c r="E291" s="1">
        <v>0</v>
      </c>
      <c r="F291" s="1">
        <v>0</v>
      </c>
      <c r="G291" s="2">
        <f t="shared" si="8"/>
        <v>294.78789999999998</v>
      </c>
      <c r="H291" s="2">
        <f t="shared" si="9"/>
        <v>0.60000000000001918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2825.75</v>
      </c>
      <c r="E345" s="1">
        <v>0</v>
      </c>
      <c r="F345" s="1">
        <v>0</v>
      </c>
      <c r="G345" s="2">
        <f t="shared" si="8"/>
        <v>1944.1159999999998</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2825.75</v>
      </c>
      <c r="E358" s="1">
        <v>0</v>
      </c>
      <c r="F358" s="1">
        <v>0</v>
      </c>
      <c r="G358" s="2">
        <f t="shared" si="8"/>
        <v>2017.5854999999999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2825.75</v>
      </c>
      <c r="E364" s="1">
        <v>0</v>
      </c>
      <c r="F364" s="1">
        <v>0</v>
      </c>
      <c r="G364" s="2">
        <f t="shared" si="8"/>
        <v>2051.4944999999998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247</v>
      </c>
      <c r="E365" s="1">
        <v>0</v>
      </c>
      <c r="F365" s="1">
        <v>0</v>
      </c>
      <c r="G365" s="2">
        <f t="shared" si="8"/>
        <v>179.816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2578.75</v>
      </c>
      <c r="E371" s="1">
        <v>0</v>
      </c>
      <c r="F371" s="1">
        <v>0</v>
      </c>
      <c r="G371" s="2">
        <f t="shared" si="8"/>
        <v>1908.2749999999999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2825.75</v>
      </c>
      <c r="E403" s="1">
        <v>0</v>
      </c>
      <c r="F403" s="1">
        <v>0</v>
      </c>
      <c r="G403" s="2">
        <f t="shared" si="8"/>
        <v>2271.9030000000002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320168.49000000005</v>
      </c>
      <c r="D407" s="1">
        <f>'PR-RAS'!E412</f>
        <v>430754.17</v>
      </c>
      <c r="E407" s="1">
        <v>0</v>
      </c>
      <c r="F407" s="1">
        <v>0</v>
      </c>
      <c r="G407" s="2">
        <f t="shared" si="8"/>
        <v>479760.79298000009</v>
      </c>
      <c r="H407" s="2">
        <f t="shared" si="9"/>
        <v>0.66000000003259629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361816.71</v>
      </c>
      <c r="D408" s="1">
        <f>'PR-RAS'!E413</f>
        <v>412266.41000000003</v>
      </c>
      <c r="E408" s="1">
        <v>0</v>
      </c>
      <c r="F408" s="1">
        <v>0</v>
      </c>
      <c r="G408" s="2">
        <f t="shared" si="8"/>
        <v>482844.25870999997</v>
      </c>
      <c r="H408" s="2">
        <f t="shared" si="9"/>
        <v>0.70000000001164153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18487.759999999951</v>
      </c>
      <c r="E409" s="1">
        <v>0</v>
      </c>
      <c r="F409" s="1">
        <v>0</v>
      </c>
      <c r="G409" s="2">
        <f t="shared" si="8"/>
        <v>15086.012159999958</v>
      </c>
      <c r="H409" s="2">
        <f t="shared" si="9"/>
        <v>0.24000000004889444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41648.219999999972</v>
      </c>
      <c r="D410" s="1">
        <f>'PR-RAS'!E415</f>
        <v>0</v>
      </c>
      <c r="E410" s="1">
        <v>0</v>
      </c>
      <c r="F410" s="1">
        <v>0</v>
      </c>
      <c r="G410" s="2">
        <f t="shared" si="8"/>
        <v>17034.121979999989</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114828.05</v>
      </c>
      <c r="D411" s="1">
        <f>'PR-RAS'!E416</f>
        <v>46209.83</v>
      </c>
      <c r="E411" s="1">
        <v>0</v>
      </c>
      <c r="F411" s="1">
        <v>0</v>
      </c>
      <c r="G411" s="2">
        <f t="shared" si="8"/>
        <v>84971.561100000006</v>
      </c>
      <c r="H411" s="2">
        <f t="shared" si="9"/>
        <v>0.22000000000116415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973.77</v>
      </c>
      <c r="D413" s="1">
        <f>'PR-RAS'!E418</f>
        <v>21.37</v>
      </c>
      <c r="E413" s="1">
        <v>0</v>
      </c>
      <c r="F413" s="1">
        <v>0</v>
      </c>
      <c r="G413" s="2">
        <f t="shared" si="8"/>
        <v>418.80211999999995</v>
      </c>
      <c r="H413" s="2">
        <f t="shared" si="9"/>
        <v>0.60000000000001918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320168.49000000005</v>
      </c>
      <c r="D633" s="1">
        <f>'PR-RAS'!E639</f>
        <v>430754.17</v>
      </c>
      <c r="E633" s="1">
        <v>0</v>
      </c>
      <c r="F633" s="1">
        <v>0</v>
      </c>
      <c r="G633" s="2">
        <f t="shared" si="10"/>
        <v>746819.75656000001</v>
      </c>
      <c r="H633" s="2">
        <f t="shared" si="11"/>
        <v>0.66000000003259629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361816.71</v>
      </c>
      <c r="D634" s="1">
        <f>'PR-RAS'!E640</f>
        <v>412266.41000000003</v>
      </c>
      <c r="E634" s="1">
        <v>0</v>
      </c>
      <c r="F634" s="1">
        <v>0</v>
      </c>
      <c r="G634" s="2">
        <f t="shared" si="10"/>
        <v>750959.25248999998</v>
      </c>
      <c r="H634" s="2">
        <f t="shared" si="11"/>
        <v>0.70000000001164153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18487.759999999951</v>
      </c>
      <c r="E635" s="1">
        <v>0</v>
      </c>
      <c r="F635" s="1">
        <v>0</v>
      </c>
      <c r="G635" s="2">
        <f t="shared" si="10"/>
        <v>23442.479679999939</v>
      </c>
      <c r="H635" s="2">
        <f t="shared" si="11"/>
        <v>0.24000000004889444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41648.219999999972</v>
      </c>
      <c r="D636" s="1">
        <f>'PR-RAS'!E642</f>
        <v>0</v>
      </c>
      <c r="E636" s="1">
        <v>0</v>
      </c>
      <c r="F636" s="1">
        <v>0</v>
      </c>
      <c r="G636" s="2">
        <f t="shared" si="10"/>
        <v>26446.619699999981</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114828.05</v>
      </c>
      <c r="D637" s="1">
        <f>'PR-RAS'!E643</f>
        <v>46209.83</v>
      </c>
      <c r="E637" s="1">
        <v>0</v>
      </c>
      <c r="F637" s="1">
        <v>0</v>
      </c>
      <c r="G637" s="2">
        <f t="shared" si="10"/>
        <v>131809.54356000002</v>
      </c>
      <c r="H637" s="2">
        <f t="shared" si="11"/>
        <v>0.22000000000116415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73179.830000000031</v>
      </c>
      <c r="D639" s="1">
        <f>'PR-RAS'!E645</f>
        <v>64697.589999999953</v>
      </c>
      <c r="E639" s="1">
        <v>0</v>
      </c>
      <c r="F639" s="1">
        <v>0</v>
      </c>
      <c r="G639" s="2">
        <f t="shared" si="10"/>
        <v>129242.85637999997</v>
      </c>
      <c r="H639" s="2">
        <f t="shared" si="11"/>
        <v>0.58000000001629815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47122.04</v>
      </c>
      <c r="D641" s="1">
        <f>'PR-RAS'!E647</f>
        <v>60136.47</v>
      </c>
      <c r="E641" s="1">
        <v>0</v>
      </c>
      <c r="F641" s="1">
        <v>0</v>
      </c>
      <c r="G641" s="2">
        <f t="shared" si="10"/>
        <v>107132.78720000001</v>
      </c>
      <c r="H641" s="2">
        <f t="shared" si="11"/>
        <v>0.51000000000203727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31112.01</v>
      </c>
      <c r="D643" s="1">
        <f>'PR-RAS'!E650</f>
        <v>56728.85</v>
      </c>
      <c r="E643" s="1">
        <v>0</v>
      </c>
      <c r="F643" s="1">
        <v>0</v>
      </c>
      <c r="G643" s="2">
        <f t="shared" si="10"/>
        <v>92813.753819999998</v>
      </c>
      <c r="H643" s="2">
        <f t="shared" si="11"/>
        <v>0.15999999999985448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31112.01</v>
      </c>
      <c r="D644" s="1">
        <f>'PR-RAS'!E651</f>
        <v>56728.85</v>
      </c>
      <c r="E644" s="1">
        <v>0</v>
      </c>
      <c r="F644" s="1">
        <v>0</v>
      </c>
      <c r="G644" s="2">
        <f t="shared" si="10"/>
        <v>92958.323529999994</v>
      </c>
      <c r="H644" s="2">
        <f t="shared" si="11"/>
        <v>0.15999999999985448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28</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286056.7</v>
      </c>
      <c r="D668" s="1">
        <f>'PR-RAS'!E675</f>
        <v>345136.51</v>
      </c>
      <c r="E668" s="1">
        <v>0</v>
      </c>
      <c r="F668" s="1">
        <v>0</v>
      </c>
      <c r="G668" s="2">
        <f t="shared" si="10"/>
        <v>651211.92324000003</v>
      </c>
      <c r="H668" s="2">
        <f t="shared" si="11"/>
        <v>0.78999999997904524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165.58</v>
      </c>
      <c r="D669" s="1">
        <f>'PR-RAS'!E676</f>
        <v>34.520000000000003</v>
      </c>
      <c r="E669" s="1">
        <v>0</v>
      </c>
      <c r="F669" s="1">
        <v>0</v>
      </c>
      <c r="G669" s="2">
        <f t="shared" si="10"/>
        <v>156.72616000000002</v>
      </c>
      <c r="H669" s="2">
        <f t="shared" si="11"/>
        <v>0.89999999999998437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5510.4</v>
      </c>
      <c r="D687" s="1">
        <f>'PR-RAS'!E694</f>
        <v>28547.599999999999</v>
      </c>
      <c r="E687" s="1">
        <v>0</v>
      </c>
      <c r="F687" s="1">
        <v>0</v>
      </c>
      <c r="G687" s="2">
        <f t="shared" si="10"/>
        <v>42947.441600000006</v>
      </c>
      <c r="H687" s="2">
        <f t="shared" si="11"/>
        <v>0.80000000000109139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7300</v>
      </c>
      <c r="E703" s="1">
        <v>0</v>
      </c>
      <c r="F703" s="1">
        <v>0</v>
      </c>
      <c r="G703" s="2">
        <f t="shared" si="10"/>
        <v>10249.199999999999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2198.44</v>
      </c>
      <c r="E709" s="1">
        <v>0</v>
      </c>
      <c r="F709" s="1">
        <v>0</v>
      </c>
      <c r="G709" s="2">
        <f t="shared" si="10"/>
        <v>3112.9910399999999</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936.9</v>
      </c>
      <c r="D710" s="1">
        <f>'PR-RAS'!E717</f>
        <v>0</v>
      </c>
      <c r="E710" s="1">
        <v>0</v>
      </c>
      <c r="F710" s="1">
        <v>0</v>
      </c>
      <c r="G710" s="2">
        <f t="shared" si="10"/>
        <v>664.26209999999992</v>
      </c>
      <c r="H710" s="2">
        <f t="shared" si="11"/>
        <v>0.10000000000002274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12476.41</v>
      </c>
      <c r="D711" s="1">
        <f>'PR-RAS'!E718</f>
        <v>13386.57</v>
      </c>
      <c r="E711" s="1">
        <v>0</v>
      </c>
      <c r="F711" s="1">
        <v>0</v>
      </c>
      <c r="G711" s="2">
        <f t="shared" si="10"/>
        <v>27867.180500000002</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56835.86</v>
      </c>
      <c r="D1480" s="6"/>
      <c r="E1480" s="6">
        <v>0</v>
      </c>
      <c r="F1480" s="6">
        <v>0</v>
      </c>
      <c r="G1480" s="7">
        <f t="shared" ref="G1480:G1580" si="34">B1480/1000*C1480</f>
        <v>56.835860000000004</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398150.89999999997</v>
      </c>
      <c r="D1481" s="1">
        <v>0</v>
      </c>
      <c r="E1481" s="1">
        <v>0</v>
      </c>
      <c r="F1481" s="1">
        <v>0</v>
      </c>
      <c r="G1481" s="2">
        <f t="shared" si="34"/>
        <v>796.30179999999996</v>
      </c>
      <c r="H1481" s="2">
        <f t="shared" si="35"/>
        <v>0.1000000000349246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395325.14999999997</v>
      </c>
      <c r="D1483" s="1">
        <v>0</v>
      </c>
      <c r="E1483" s="1">
        <v>0</v>
      </c>
      <c r="F1483" s="1">
        <v>0</v>
      </c>
      <c r="G1483" s="2">
        <f t="shared" si="34"/>
        <v>1581.3005999999998</v>
      </c>
      <c r="H1483" s="2">
        <f t="shared" si="35"/>
        <v>0.1499999999650754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348926.29</v>
      </c>
      <c r="D1484" s="1">
        <v>0</v>
      </c>
      <c r="E1484" s="1">
        <v>0</v>
      </c>
      <c r="F1484" s="1">
        <v>0</v>
      </c>
      <c r="G1484" s="2">
        <f t="shared" si="34"/>
        <v>1744.6314499999999</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44956.87</v>
      </c>
      <c r="D1485" s="1">
        <v>0</v>
      </c>
      <c r="E1485" s="1">
        <v>0</v>
      </c>
      <c r="F1485" s="1">
        <v>0</v>
      </c>
      <c r="G1485" s="2">
        <f t="shared" si="34"/>
        <v>269.74122</v>
      </c>
      <c r="H1485" s="2">
        <f t="shared" si="35"/>
        <v>0.12999999999738066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102.74</v>
      </c>
      <c r="D1486" s="1">
        <v>0</v>
      </c>
      <c r="E1486" s="1">
        <v>0</v>
      </c>
      <c r="F1486" s="1">
        <v>0</v>
      </c>
      <c r="G1486" s="2">
        <f t="shared" si="34"/>
        <v>0.71917999999999993</v>
      </c>
      <c r="H1486" s="2">
        <f t="shared" si="35"/>
        <v>0.26000000000000512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1339.25</v>
      </c>
      <c r="D1491" s="1">
        <v>0</v>
      </c>
      <c r="E1491" s="1">
        <v>0</v>
      </c>
      <c r="F1491" s="1">
        <v>0</v>
      </c>
      <c r="G1491" s="2">
        <f t="shared" si="34"/>
        <v>16.071000000000002</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2825.75</v>
      </c>
      <c r="D1492" s="1">
        <v>0</v>
      </c>
      <c r="E1492" s="1">
        <v>0</v>
      </c>
      <c r="F1492" s="1">
        <v>0</v>
      </c>
      <c r="G1492" s="2">
        <f t="shared" si="34"/>
        <v>36.734749999999998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393222.14999999997</v>
      </c>
      <c r="D1499" s="1">
        <v>0</v>
      </c>
      <c r="E1499" s="1">
        <v>0</v>
      </c>
      <c r="F1499" s="1">
        <v>0</v>
      </c>
      <c r="G1499" s="2">
        <f t="shared" si="34"/>
        <v>7864.4429999999993</v>
      </c>
      <c r="H1499" s="2">
        <f t="shared" si="35"/>
        <v>0.1499999999650754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390396.39999999997</v>
      </c>
      <c r="D1501" s="1">
        <v>0</v>
      </c>
      <c r="E1501" s="1">
        <v>0</v>
      </c>
      <c r="F1501" s="1">
        <v>0</v>
      </c>
      <c r="G1501" s="2">
        <f t="shared" si="34"/>
        <v>8588.7207999999991</v>
      </c>
      <c r="H1501" s="2">
        <f t="shared" si="35"/>
        <v>0.3999999999650754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340336.58</v>
      </c>
      <c r="D1502" s="1">
        <v>0</v>
      </c>
      <c r="E1502" s="1">
        <v>0</v>
      </c>
      <c r="F1502" s="1">
        <v>0</v>
      </c>
      <c r="G1502" s="2">
        <f t="shared" si="34"/>
        <v>7827.7413400000005</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46426.74</v>
      </c>
      <c r="D1503" s="1">
        <v>0</v>
      </c>
      <c r="E1503" s="1">
        <v>0</v>
      </c>
      <c r="F1503" s="1">
        <v>0</v>
      </c>
      <c r="G1503" s="2">
        <f t="shared" si="34"/>
        <v>1114.2417599999999</v>
      </c>
      <c r="H1503" s="2">
        <f t="shared" si="35"/>
        <v>0.26000000000203727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139.54</v>
      </c>
      <c r="D1504" s="1">
        <v>0</v>
      </c>
      <c r="E1504" s="1">
        <v>0</v>
      </c>
      <c r="F1504" s="1">
        <v>0</v>
      </c>
      <c r="G1504" s="2">
        <f t="shared" si="34"/>
        <v>3.4885000000000002</v>
      </c>
      <c r="H1504" s="2">
        <f t="shared" si="35"/>
        <v>0.46000000000000796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3493.54</v>
      </c>
      <c r="D1509" s="1">
        <v>0</v>
      </c>
      <c r="E1509" s="1">
        <v>0</v>
      </c>
      <c r="F1509" s="1">
        <v>0</v>
      </c>
      <c r="G1509" s="2">
        <f t="shared" si="34"/>
        <v>104.80619999999999</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2825.75</v>
      </c>
      <c r="D1510" s="1">
        <v>0</v>
      </c>
      <c r="E1510" s="1">
        <v>0</v>
      </c>
      <c r="F1510" s="1">
        <v>0</v>
      </c>
      <c r="G1510" s="2">
        <f t="shared" si="34"/>
        <v>87.598249999999993</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61764.609999999986</v>
      </c>
      <c r="D1517" s="1">
        <v>0</v>
      </c>
      <c r="E1517" s="1">
        <v>0</v>
      </c>
      <c r="F1517" s="1">
        <v>0</v>
      </c>
      <c r="G1517" s="2">
        <f t="shared" si="34"/>
        <v>2347.0551799999994</v>
      </c>
      <c r="H1517" s="2">
        <f t="shared" si="35"/>
        <v>0.39000000001396984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61764.61</v>
      </c>
      <c r="D1576" s="1">
        <v>0</v>
      </c>
      <c r="E1576" s="1">
        <v>0</v>
      </c>
      <c r="F1576" s="1">
        <v>0</v>
      </c>
      <c r="G1576" s="2">
        <f t="shared" si="34"/>
        <v>5991.1671700000006</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61764.61</v>
      </c>
      <c r="D1578" s="1">
        <v>0</v>
      </c>
      <c r="E1578" s="1">
        <v>0</v>
      </c>
      <c r="F1578" s="1">
        <v>0</v>
      </c>
      <c r="G1578" s="2">
        <f t="shared" si="34"/>
        <v>6114.6963900000001</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22697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320168.49000000005</v>
      </c>
      <c r="I16" s="170">
        <f>'PR-RAS'!E6</f>
        <v>430754.17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361816.71</v>
      </c>
      <c r="I17" s="170">
        <f>'PR-RAS'!E151</f>
        <v>409440.66000000003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73179.830000000031</v>
      </c>
      <c r="I18" s="170">
        <f>'PR-RAS'!E645</f>
        <v>64697.589999999953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56835.86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61764.609999999986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61764.61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320168.49000000005</v>
      </c>
      <c r="E6" s="51">
        <f>E7+E44+E50+E82+E106+E124+E133+E139</f>
        <v>430754.17</v>
      </c>
      <c r="F6" s="52">
        <f t="shared" ref="F6:F131" si="0">IF(D6&lt;&gt;0,IF(E6/D6&gt;=100,"&gt;&gt;100",E6/D6*100),"-")</f>
        <v>134.53983869555682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291732.68000000005</v>
      </c>
      <c r="E50" s="51">
        <f>E51+E54+E59+E62+E65+E68+E71+E74+E77</f>
        <v>391454.63</v>
      </c>
      <c r="F50" s="52">
        <f t="shared" si="0"/>
        <v>134.18264624998471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17736</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17736</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286222.28000000003</v>
      </c>
      <c r="E68" s="51">
        <f t="shared" si="15"/>
        <v>345171.03</v>
      </c>
      <c r="F68" s="52">
        <f t="shared" si="0"/>
        <v>120.59544421209978</v>
      </c>
    </row>
    <row r="69" spans="1:6" ht="12.75" customHeight="1" x14ac:dyDescent="0.2">
      <c r="A69" s="53" t="s">
        <v>184</v>
      </c>
      <c r="B69" s="85" t="s">
        <v>185</v>
      </c>
      <c r="C69" s="50" t="s">
        <v>184</v>
      </c>
      <c r="D69" s="242">
        <v>286222.28000000003</v>
      </c>
      <c r="E69" s="242">
        <v>345171.03</v>
      </c>
      <c r="F69" s="52">
        <f t="shared" si="0"/>
        <v>120.59544421209978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5510.4</v>
      </c>
      <c r="E74" s="51">
        <f t="shared" si="17"/>
        <v>28547.599999999999</v>
      </c>
      <c r="F74" s="52">
        <f t="shared" si="0"/>
        <v>518.06765389082466</v>
      </c>
    </row>
    <row r="75" spans="1:6" ht="12.75" customHeight="1" x14ac:dyDescent="0.2">
      <c r="A75" s="53" t="s">
        <v>196</v>
      </c>
      <c r="B75" s="85" t="s">
        <v>197</v>
      </c>
      <c r="C75" s="50" t="s">
        <v>196</v>
      </c>
      <c r="D75" s="242">
        <v>5510.4</v>
      </c>
      <c r="E75" s="242">
        <v>28547.599999999999</v>
      </c>
      <c r="F75" s="52">
        <f t="shared" si="0"/>
        <v>518.06765389082466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7300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7300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7300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4779.47</v>
      </c>
      <c r="E124" s="51">
        <f t="shared" si="27"/>
        <v>800</v>
      </c>
      <c r="F124" s="52">
        <f t="shared" si="0"/>
        <v>16.738257589230603</v>
      </c>
    </row>
    <row r="125" spans="1:6" ht="12.75" customHeight="1" x14ac:dyDescent="0.2">
      <c r="A125" s="53">
        <v>661</v>
      </c>
      <c r="B125" s="86" t="s">
        <v>296</v>
      </c>
      <c r="C125" s="50" t="s">
        <v>297</v>
      </c>
      <c r="D125" s="51">
        <f t="shared" ref="D125:E125" si="28">SUM(D126:D127)</f>
        <v>4087.6</v>
      </c>
      <c r="E125" s="51">
        <f t="shared" si="28"/>
        <v>700</v>
      </c>
      <c r="F125" s="52">
        <f t="shared" si="0"/>
        <v>17.124963303650066</v>
      </c>
    </row>
    <row r="126" spans="1:6" ht="12.75" customHeight="1" x14ac:dyDescent="0.2">
      <c r="A126" s="53">
        <v>6614</v>
      </c>
      <c r="B126" s="86" t="s">
        <v>298</v>
      </c>
      <c r="C126" s="50" t="s">
        <v>299</v>
      </c>
      <c r="D126" s="242">
        <v>4087.6</v>
      </c>
      <c r="E126" s="242">
        <v>700</v>
      </c>
      <c r="F126" s="52">
        <f t="shared" si="0"/>
        <v>17.124963303650066</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691.87</v>
      </c>
      <c r="E128" s="51">
        <f t="shared" si="29"/>
        <v>100</v>
      </c>
      <c r="F128" s="52">
        <f t="shared" si="0"/>
        <v>14.453582320378105</v>
      </c>
    </row>
    <row r="129" spans="1:6" ht="12.75" customHeight="1" x14ac:dyDescent="0.2">
      <c r="A129" s="53">
        <v>6631</v>
      </c>
      <c r="B129" s="86" t="s">
        <v>304</v>
      </c>
      <c r="C129" s="50" t="s">
        <v>305</v>
      </c>
      <c r="D129" s="242">
        <v>691.87</v>
      </c>
      <c r="E129" s="242">
        <v>100</v>
      </c>
      <c r="F129" s="52">
        <f t="shared" si="0"/>
        <v>14.453582320378105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23656.34</v>
      </c>
      <c r="E133" s="51">
        <f t="shared" si="30"/>
        <v>31199.54</v>
      </c>
      <c r="F133" s="52">
        <f t="shared" ref="F133:F223" si="31">IF(D133&lt;&gt;0,IF(E133/D133&gt;=100,"&gt;&gt;100",E133/D133*100),"-")</f>
        <v>131.88658938787657</v>
      </c>
    </row>
    <row r="134" spans="1:6" ht="24" x14ac:dyDescent="0.2">
      <c r="A134" s="53">
        <v>671</v>
      </c>
      <c r="B134" s="232" t="s">
        <v>314</v>
      </c>
      <c r="C134" s="50" t="s">
        <v>315</v>
      </c>
      <c r="D134" s="51">
        <f t="shared" ref="D134:E134" si="32">SUM(D135:D137)</f>
        <v>23656.34</v>
      </c>
      <c r="E134" s="51">
        <f t="shared" si="32"/>
        <v>31199.54</v>
      </c>
      <c r="F134" s="52">
        <f t="shared" si="31"/>
        <v>131.88658938787657</v>
      </c>
    </row>
    <row r="135" spans="1:6" ht="12.75" customHeight="1" x14ac:dyDescent="0.2">
      <c r="A135" s="53">
        <v>6711</v>
      </c>
      <c r="B135" s="85" t="s">
        <v>316</v>
      </c>
      <c r="C135" s="50" t="s">
        <v>317</v>
      </c>
      <c r="D135" s="242">
        <v>23656.34</v>
      </c>
      <c r="E135" s="242">
        <v>30952.54</v>
      </c>
      <c r="F135" s="52">
        <f t="shared" si="31"/>
        <v>130.84247182784827</v>
      </c>
    </row>
    <row r="136" spans="1:6" ht="24" x14ac:dyDescent="0.2">
      <c r="A136" s="53">
        <v>6712</v>
      </c>
      <c r="B136" s="232" t="s">
        <v>318</v>
      </c>
      <c r="C136" s="50" t="s">
        <v>319</v>
      </c>
      <c r="D136" s="242">
        <v>0</v>
      </c>
      <c r="E136" s="242">
        <v>247</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361816.71</v>
      </c>
      <c r="E151" s="51">
        <f t="shared" si="35"/>
        <v>409440.66000000003</v>
      </c>
      <c r="F151" s="52">
        <f t="shared" si="31"/>
        <v>113.16245178394331</v>
      </c>
    </row>
    <row r="152" spans="1:6" ht="12.75" customHeight="1" x14ac:dyDescent="0.2">
      <c r="A152" s="53">
        <v>31</v>
      </c>
      <c r="B152" s="85" t="s">
        <v>349</v>
      </c>
      <c r="C152" s="50" t="s">
        <v>35</v>
      </c>
      <c r="D152" s="51">
        <f t="shared" ref="D152:E152" si="36">D153+D158+D159</f>
        <v>275694.07</v>
      </c>
      <c r="E152" s="51">
        <f t="shared" si="36"/>
        <v>341769.28</v>
      </c>
      <c r="F152" s="52">
        <f t="shared" si="31"/>
        <v>123.96685935246994</v>
      </c>
    </row>
    <row r="153" spans="1:6" ht="12.75" customHeight="1" x14ac:dyDescent="0.2">
      <c r="A153" s="53">
        <v>311</v>
      </c>
      <c r="B153" s="85" t="s">
        <v>350</v>
      </c>
      <c r="C153" s="50" t="s">
        <v>351</v>
      </c>
      <c r="D153" s="51">
        <f t="shared" ref="D153:E153" si="37">SUM(D154:D157)</f>
        <v>228608.73</v>
      </c>
      <c r="E153" s="51">
        <f t="shared" si="37"/>
        <v>281211.34000000003</v>
      </c>
      <c r="F153" s="52">
        <f t="shared" si="31"/>
        <v>123.00988680528518</v>
      </c>
    </row>
    <row r="154" spans="1:6" ht="12.75" customHeight="1" x14ac:dyDescent="0.2">
      <c r="A154" s="53">
        <v>3111</v>
      </c>
      <c r="B154" s="85" t="s">
        <v>352</v>
      </c>
      <c r="C154" s="50" t="s">
        <v>353</v>
      </c>
      <c r="D154" s="242">
        <v>228608.73</v>
      </c>
      <c r="E154" s="242">
        <v>281211.34000000003</v>
      </c>
      <c r="F154" s="52">
        <f t="shared" si="31"/>
        <v>123.00988680528518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9245.67</v>
      </c>
      <c r="E158" s="242">
        <v>14019.21</v>
      </c>
      <c r="F158" s="52">
        <f t="shared" si="31"/>
        <v>151.63000626239091</v>
      </c>
    </row>
    <row r="159" spans="1:6" ht="12.75" customHeight="1" x14ac:dyDescent="0.2">
      <c r="A159" s="53">
        <v>313</v>
      </c>
      <c r="B159" s="85" t="s">
        <v>362</v>
      </c>
      <c r="C159" s="50" t="s">
        <v>363</v>
      </c>
      <c r="D159" s="51">
        <f t="shared" ref="D159:E159" si="38">SUM(D160:D162)</f>
        <v>37839.67</v>
      </c>
      <c r="E159" s="51">
        <f t="shared" si="38"/>
        <v>46538.73</v>
      </c>
      <c r="F159" s="52">
        <f t="shared" si="31"/>
        <v>122.98925968434715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37677.24</v>
      </c>
      <c r="E161" s="242">
        <v>46538.73</v>
      </c>
      <c r="F161" s="52">
        <f t="shared" si="31"/>
        <v>123.51947754134858</v>
      </c>
    </row>
    <row r="162" spans="1:6" ht="12.75" customHeight="1" x14ac:dyDescent="0.2">
      <c r="A162" s="53">
        <v>3133</v>
      </c>
      <c r="B162" s="85" t="s">
        <v>367</v>
      </c>
      <c r="C162" s="50" t="s">
        <v>368</v>
      </c>
      <c r="D162" s="242">
        <v>162.43</v>
      </c>
      <c r="E162" s="242"/>
      <c r="F162" s="52">
        <f t="shared" si="31"/>
        <v>0</v>
      </c>
    </row>
    <row r="163" spans="1:6" ht="12.75" customHeight="1" x14ac:dyDescent="0.2">
      <c r="A163" s="53">
        <v>32</v>
      </c>
      <c r="B163" s="85" t="s">
        <v>369</v>
      </c>
      <c r="C163" s="50" t="s">
        <v>370</v>
      </c>
      <c r="D163" s="51">
        <f t="shared" ref="D163:E163" si="39">D164+D169+D177+D187+D188</f>
        <v>36685.780000000006</v>
      </c>
      <c r="E163" s="51">
        <f t="shared" si="39"/>
        <v>44928.869999999995</v>
      </c>
      <c r="F163" s="52">
        <f t="shared" si="31"/>
        <v>122.46944183822721</v>
      </c>
    </row>
    <row r="164" spans="1:6" ht="12.75" customHeight="1" x14ac:dyDescent="0.2">
      <c r="A164" s="53">
        <v>321</v>
      </c>
      <c r="B164" s="85" t="s">
        <v>371</v>
      </c>
      <c r="C164" s="50" t="s">
        <v>372</v>
      </c>
      <c r="D164" s="51">
        <f t="shared" ref="D164:E164" si="40">SUM(D165:D168)</f>
        <v>18960.210000000003</v>
      </c>
      <c r="E164" s="51">
        <f t="shared" si="40"/>
        <v>25169.399999999998</v>
      </c>
      <c r="F164" s="52">
        <f t="shared" si="31"/>
        <v>132.74852968400663</v>
      </c>
    </row>
    <row r="165" spans="1:6" ht="12.75" customHeight="1" x14ac:dyDescent="0.2">
      <c r="A165" s="53">
        <v>3211</v>
      </c>
      <c r="B165" s="85" t="s">
        <v>373</v>
      </c>
      <c r="C165" s="50" t="s">
        <v>374</v>
      </c>
      <c r="D165" s="242">
        <v>4207.92</v>
      </c>
      <c r="E165" s="242">
        <v>2747.99</v>
      </c>
      <c r="F165" s="52">
        <f t="shared" si="31"/>
        <v>65.305186410388032</v>
      </c>
    </row>
    <row r="166" spans="1:6" ht="12.75" customHeight="1" x14ac:dyDescent="0.2">
      <c r="A166" s="53">
        <v>3212</v>
      </c>
      <c r="B166" s="85" t="s">
        <v>375</v>
      </c>
      <c r="C166" s="50" t="s">
        <v>376</v>
      </c>
      <c r="D166" s="242">
        <v>12476.41</v>
      </c>
      <c r="E166" s="242">
        <v>13386.57</v>
      </c>
      <c r="F166" s="52">
        <f t="shared" si="31"/>
        <v>107.29504721310057</v>
      </c>
    </row>
    <row r="167" spans="1:6" ht="12.75" customHeight="1" x14ac:dyDescent="0.2">
      <c r="A167" s="53">
        <v>3213</v>
      </c>
      <c r="B167" s="85" t="s">
        <v>377</v>
      </c>
      <c r="C167" s="50" t="s">
        <v>378</v>
      </c>
      <c r="D167" s="242">
        <v>110</v>
      </c>
      <c r="E167" s="242">
        <v>340</v>
      </c>
      <c r="F167" s="52">
        <f t="shared" si="31"/>
        <v>309.09090909090907</v>
      </c>
    </row>
    <row r="168" spans="1:6" ht="12.75" customHeight="1" x14ac:dyDescent="0.2">
      <c r="A168" s="53">
        <v>3214</v>
      </c>
      <c r="B168" s="85" t="s">
        <v>379</v>
      </c>
      <c r="C168" s="50" t="s">
        <v>380</v>
      </c>
      <c r="D168" s="242">
        <v>2165.88</v>
      </c>
      <c r="E168" s="242">
        <v>8694.84</v>
      </c>
      <c r="F168" s="52">
        <f t="shared" si="31"/>
        <v>401.44606349382235</v>
      </c>
    </row>
    <row r="169" spans="1:6" ht="12.75" customHeight="1" x14ac:dyDescent="0.2">
      <c r="A169" s="53">
        <v>322</v>
      </c>
      <c r="B169" s="85" t="s">
        <v>381</v>
      </c>
      <c r="C169" s="50" t="s">
        <v>382</v>
      </c>
      <c r="D169" s="51">
        <f t="shared" ref="D169:E169" si="41">SUM(D170:D176)</f>
        <v>7680.02</v>
      </c>
      <c r="E169" s="51">
        <f t="shared" si="41"/>
        <v>10930.84</v>
      </c>
      <c r="F169" s="52">
        <f t="shared" si="31"/>
        <v>142.32827518678337</v>
      </c>
    </row>
    <row r="170" spans="1:6" ht="12.75" customHeight="1" x14ac:dyDescent="0.2">
      <c r="A170" s="53">
        <v>3221</v>
      </c>
      <c r="B170" s="85" t="s">
        <v>383</v>
      </c>
      <c r="C170" s="50" t="s">
        <v>384</v>
      </c>
      <c r="D170" s="242">
        <v>921.52</v>
      </c>
      <c r="E170" s="242">
        <v>1218.78</v>
      </c>
      <c r="F170" s="52">
        <f t="shared" si="31"/>
        <v>132.25757444222589</v>
      </c>
    </row>
    <row r="171" spans="1:6" ht="12.75" customHeight="1" x14ac:dyDescent="0.2">
      <c r="A171" s="53">
        <v>3222</v>
      </c>
      <c r="B171" s="85" t="s">
        <v>385</v>
      </c>
      <c r="C171" s="50" t="s">
        <v>386</v>
      </c>
      <c r="D171" s="242">
        <v>572.35</v>
      </c>
      <c r="E171" s="242">
        <v>2211.9899999999998</v>
      </c>
      <c r="F171" s="52">
        <f t="shared" si="31"/>
        <v>386.47505896741501</v>
      </c>
    </row>
    <row r="172" spans="1:6" ht="12.75" customHeight="1" x14ac:dyDescent="0.2">
      <c r="A172" s="53">
        <v>3223</v>
      </c>
      <c r="B172" s="85" t="s">
        <v>387</v>
      </c>
      <c r="C172" s="50" t="s">
        <v>388</v>
      </c>
      <c r="D172" s="242">
        <v>6053.56</v>
      </c>
      <c r="E172" s="242">
        <v>5812.87</v>
      </c>
      <c r="F172" s="52">
        <f t="shared" si="31"/>
        <v>96.023992493673134</v>
      </c>
    </row>
    <row r="173" spans="1:6" ht="12.75" customHeight="1" x14ac:dyDescent="0.2">
      <c r="A173" s="53">
        <v>3224</v>
      </c>
      <c r="B173" s="85" t="s">
        <v>389</v>
      </c>
      <c r="C173" s="50" t="s">
        <v>390</v>
      </c>
      <c r="D173" s="242">
        <v>0</v>
      </c>
      <c r="E173" s="242">
        <v>990</v>
      </c>
      <c r="F173" s="52" t="str">
        <f t="shared" si="31"/>
        <v>-</v>
      </c>
    </row>
    <row r="174" spans="1:6" ht="12.75" customHeight="1" x14ac:dyDescent="0.2">
      <c r="A174" s="53">
        <v>3225</v>
      </c>
      <c r="B174" s="85" t="s">
        <v>391</v>
      </c>
      <c r="C174" s="50" t="s">
        <v>392</v>
      </c>
      <c r="D174" s="242">
        <v>132.59</v>
      </c>
      <c r="E174" s="242">
        <v>697.2</v>
      </c>
      <c r="F174" s="52">
        <f t="shared" si="31"/>
        <v>525.8315106719964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3767.81</v>
      </c>
      <c r="E177" s="51">
        <f t="shared" si="42"/>
        <v>5375.2400000000007</v>
      </c>
      <c r="F177" s="52">
        <f t="shared" si="31"/>
        <v>142.66218307186404</v>
      </c>
    </row>
    <row r="178" spans="1:6" ht="12.75" customHeight="1" x14ac:dyDescent="0.2">
      <c r="A178" s="53">
        <v>3231</v>
      </c>
      <c r="B178" s="85" t="s">
        <v>399</v>
      </c>
      <c r="C178" s="50" t="s">
        <v>400</v>
      </c>
      <c r="D178" s="242">
        <v>1094.24</v>
      </c>
      <c r="E178" s="242">
        <v>781.66</v>
      </c>
      <c r="F178" s="52">
        <f t="shared" si="31"/>
        <v>71.434054686357655</v>
      </c>
    </row>
    <row r="179" spans="1:6" ht="12.75" customHeight="1" x14ac:dyDescent="0.2">
      <c r="A179" s="53">
        <v>3232</v>
      </c>
      <c r="B179" s="85" t="s">
        <v>401</v>
      </c>
      <c r="C179" s="50" t="s">
        <v>402</v>
      </c>
      <c r="D179" s="242">
        <v>0</v>
      </c>
      <c r="E179" s="242"/>
      <c r="F179" s="52" t="str">
        <f t="shared" si="31"/>
        <v>-</v>
      </c>
    </row>
    <row r="180" spans="1:6" ht="12.75" customHeight="1" x14ac:dyDescent="0.2">
      <c r="A180" s="53">
        <v>3233</v>
      </c>
      <c r="B180" s="85" t="s">
        <v>403</v>
      </c>
      <c r="C180" s="50" t="s">
        <v>404</v>
      </c>
      <c r="D180" s="242">
        <v>491.5</v>
      </c>
      <c r="E180" s="242"/>
      <c r="F180" s="52">
        <f t="shared" si="31"/>
        <v>0</v>
      </c>
    </row>
    <row r="181" spans="1:6" ht="12.75" customHeight="1" x14ac:dyDescent="0.2">
      <c r="A181" s="53">
        <v>3234</v>
      </c>
      <c r="B181" s="85" t="s">
        <v>405</v>
      </c>
      <c r="C181" s="50" t="s">
        <v>406</v>
      </c>
      <c r="D181" s="242">
        <v>843.78</v>
      </c>
      <c r="E181" s="242">
        <v>1248.02</v>
      </c>
      <c r="F181" s="52">
        <f t="shared" si="31"/>
        <v>147.90822252245846</v>
      </c>
    </row>
    <row r="182" spans="1:6" ht="12.75" customHeight="1" x14ac:dyDescent="0.2">
      <c r="A182" s="53">
        <v>3235</v>
      </c>
      <c r="B182" s="85" t="s">
        <v>407</v>
      </c>
      <c r="C182" s="50" t="s">
        <v>408</v>
      </c>
      <c r="D182" s="242">
        <v>32.86</v>
      </c>
      <c r="E182" s="242">
        <v>112.86</v>
      </c>
      <c r="F182" s="52">
        <f t="shared" si="31"/>
        <v>343.45709068776625</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812.91</v>
      </c>
      <c r="E184" s="242">
        <v>746.55</v>
      </c>
      <c r="F184" s="52">
        <f t="shared" si="31"/>
        <v>91.83673469387756</v>
      </c>
    </row>
    <row r="185" spans="1:6" ht="12.75" customHeight="1" x14ac:dyDescent="0.2">
      <c r="A185" s="53">
        <v>3238</v>
      </c>
      <c r="B185" s="85" t="s">
        <v>413</v>
      </c>
      <c r="C185" s="50" t="s">
        <v>414</v>
      </c>
      <c r="D185" s="242">
        <v>398.16</v>
      </c>
      <c r="E185" s="242">
        <v>2169.3000000000002</v>
      </c>
      <c r="F185" s="52">
        <f t="shared" si="31"/>
        <v>544.83122362869199</v>
      </c>
    </row>
    <row r="186" spans="1:6" ht="12.75" customHeight="1" x14ac:dyDescent="0.2">
      <c r="A186" s="53">
        <v>3239</v>
      </c>
      <c r="B186" s="85" t="s">
        <v>415</v>
      </c>
      <c r="C186" s="50" t="s">
        <v>416</v>
      </c>
      <c r="D186" s="242">
        <v>94.36</v>
      </c>
      <c r="E186" s="242">
        <v>316.85000000000002</v>
      </c>
      <c r="F186" s="52">
        <f t="shared" si="31"/>
        <v>335.78846969054689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6277.74</v>
      </c>
      <c r="E188" s="51">
        <f t="shared" si="43"/>
        <v>3453.3900000000003</v>
      </c>
      <c r="F188" s="52">
        <f t="shared" si="31"/>
        <v>55.010083246518661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77.87</v>
      </c>
      <c r="E190" s="242">
        <v>88.38</v>
      </c>
      <c r="F190" s="52">
        <f t="shared" si="31"/>
        <v>113.49685373057659</v>
      </c>
    </row>
    <row r="191" spans="1:6" ht="12.75" customHeight="1" x14ac:dyDescent="0.2">
      <c r="A191" s="53">
        <v>3293</v>
      </c>
      <c r="B191" s="85" t="s">
        <v>425</v>
      </c>
      <c r="C191" s="50" t="s">
        <v>426</v>
      </c>
      <c r="D191" s="242">
        <v>999.96</v>
      </c>
      <c r="E191" s="242">
        <v>1269.0999999999999</v>
      </c>
      <c r="F191" s="52">
        <f t="shared" si="31"/>
        <v>126.91507660306411</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824.43</v>
      </c>
      <c r="E193" s="242">
        <v>1019.82</v>
      </c>
      <c r="F193" s="52">
        <f t="shared" si="31"/>
        <v>123.70001091663332</v>
      </c>
    </row>
    <row r="194" spans="1:6" ht="12.75" customHeight="1" x14ac:dyDescent="0.2">
      <c r="A194" s="53" t="s">
        <v>431</v>
      </c>
      <c r="B194" s="85" t="s">
        <v>432</v>
      </c>
      <c r="C194" s="50" t="s">
        <v>431</v>
      </c>
      <c r="D194" s="242">
        <v>4101.97</v>
      </c>
      <c r="E194" s="242">
        <v>0</v>
      </c>
      <c r="F194" s="52">
        <f t="shared" si="31"/>
        <v>0</v>
      </c>
    </row>
    <row r="195" spans="1:6" ht="12.75" customHeight="1" x14ac:dyDescent="0.2">
      <c r="A195" s="53">
        <v>3299</v>
      </c>
      <c r="B195" s="85" t="s">
        <v>433</v>
      </c>
      <c r="C195" s="50" t="s">
        <v>434</v>
      </c>
      <c r="D195" s="242">
        <v>260.24</v>
      </c>
      <c r="E195" s="242">
        <v>1051.0899999999999</v>
      </c>
      <c r="F195" s="52">
        <f t="shared" si="31"/>
        <v>403.89256071318778</v>
      </c>
    </row>
    <row r="196" spans="1:6" ht="12.75" customHeight="1" x14ac:dyDescent="0.2">
      <c r="A196" s="53">
        <v>34</v>
      </c>
      <c r="B196" s="232" t="s">
        <v>435</v>
      </c>
      <c r="C196" s="50" t="s">
        <v>436</v>
      </c>
      <c r="D196" s="51">
        <f t="shared" ref="D196:E196" si="44">D197+D202+D210</f>
        <v>4237.2</v>
      </c>
      <c r="E196" s="51">
        <f t="shared" si="44"/>
        <v>102.74</v>
      </c>
      <c r="F196" s="52">
        <f t="shared" si="31"/>
        <v>2.4247144340602285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4237.2</v>
      </c>
      <c r="E210" s="51">
        <f t="shared" si="47"/>
        <v>102.74</v>
      </c>
      <c r="F210" s="52">
        <f t="shared" si="31"/>
        <v>2.4247144340602285</v>
      </c>
    </row>
    <row r="211" spans="1:6" ht="12.75" customHeight="1" x14ac:dyDescent="0.2">
      <c r="A211" s="53">
        <v>3431</v>
      </c>
      <c r="B211" s="232" t="s">
        <v>465</v>
      </c>
      <c r="C211" s="50" t="s">
        <v>466</v>
      </c>
      <c r="D211" s="242">
        <v>50.05</v>
      </c>
      <c r="E211" s="242">
        <v>51.46</v>
      </c>
      <c r="F211" s="52">
        <f t="shared" si="31"/>
        <v>102.81718281718281</v>
      </c>
    </row>
    <row r="212" spans="1:6" ht="12.75" customHeight="1" x14ac:dyDescent="0.2">
      <c r="A212" s="53">
        <v>3432</v>
      </c>
      <c r="B212" s="85" t="s">
        <v>467</v>
      </c>
      <c r="C212" s="50" t="s">
        <v>468</v>
      </c>
      <c r="D212" s="242">
        <v>0</v>
      </c>
      <c r="E212" s="242">
        <v>25.64</v>
      </c>
      <c r="F212" s="52" t="str">
        <f t="shared" si="31"/>
        <v>-</v>
      </c>
    </row>
    <row r="213" spans="1:6" ht="12.75" customHeight="1" x14ac:dyDescent="0.2">
      <c r="A213" s="53">
        <v>3433</v>
      </c>
      <c r="B213" s="85" t="s">
        <v>469</v>
      </c>
      <c r="C213" s="50" t="s">
        <v>470</v>
      </c>
      <c r="D213" s="242">
        <v>4159.74</v>
      </c>
      <c r="E213" s="242"/>
      <c r="F213" s="52">
        <f t="shared" si="31"/>
        <v>0</v>
      </c>
    </row>
    <row r="214" spans="1:6" ht="12.75" customHeight="1" x14ac:dyDescent="0.2">
      <c r="A214" s="53">
        <v>3434</v>
      </c>
      <c r="B214" s="85" t="s">
        <v>471</v>
      </c>
      <c r="C214" s="50" t="s">
        <v>472</v>
      </c>
      <c r="D214" s="242">
        <v>27.41</v>
      </c>
      <c r="E214" s="242">
        <v>25.64</v>
      </c>
      <c r="F214" s="52">
        <f t="shared" si="31"/>
        <v>93.542502736227647</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45124</v>
      </c>
      <c r="E224" s="51">
        <f t="shared" si="51"/>
        <v>22562</v>
      </c>
      <c r="F224" s="52">
        <f t="shared" ref="F224:F235" si="52">IF(D224&lt;&gt;0,IF(E224/D224&gt;=100,"&gt;&gt;100",E224/D224*100),"-")</f>
        <v>50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45124</v>
      </c>
      <c r="E228" s="51">
        <f t="shared" si="54"/>
        <v>22562</v>
      </c>
      <c r="F228" s="52">
        <f t="shared" si="52"/>
        <v>50</v>
      </c>
    </row>
    <row r="229" spans="1:6" ht="12.75" customHeight="1" x14ac:dyDescent="0.2">
      <c r="A229" s="53">
        <v>3621</v>
      </c>
      <c r="B229" s="85" t="s">
        <v>501</v>
      </c>
      <c r="C229" s="50" t="s">
        <v>502</v>
      </c>
      <c r="D229" s="242">
        <v>45124</v>
      </c>
      <c r="E229" s="242">
        <v>22562</v>
      </c>
      <c r="F229" s="52">
        <f t="shared" si="52"/>
        <v>50</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75.66</v>
      </c>
      <c r="E263" s="51">
        <f t="shared" si="68"/>
        <v>77.77</v>
      </c>
      <c r="F263" s="52">
        <f t="shared" ref="F263:F267" si="69">IF(D263&lt;&gt;0,IF(E263/D263&gt;=100,"&gt;&gt;100",E263/D263*100),"-")</f>
        <v>102.78879196404969</v>
      </c>
    </row>
    <row r="264" spans="1:6" ht="12.75" customHeight="1" x14ac:dyDescent="0.2">
      <c r="A264" s="53">
        <v>381</v>
      </c>
      <c r="B264" s="85" t="s">
        <v>567</v>
      </c>
      <c r="C264" s="50" t="s">
        <v>568</v>
      </c>
      <c r="D264" s="51">
        <f t="shared" ref="D264:E264" si="70">SUM(D265:D267)</f>
        <v>75.66</v>
      </c>
      <c r="E264" s="51">
        <f t="shared" si="70"/>
        <v>77.77</v>
      </c>
      <c r="F264" s="52">
        <f t="shared" si="69"/>
        <v>102.78879196404969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75.66</v>
      </c>
      <c r="E266" s="242">
        <v>77.77</v>
      </c>
      <c r="F266" s="52">
        <f t="shared" si="69"/>
        <v>102.78879196404969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361816.71</v>
      </c>
      <c r="E289" s="51">
        <f t="shared" si="79"/>
        <v>409440.66000000003</v>
      </c>
      <c r="F289" s="52">
        <f t="shared" si="76"/>
        <v>113.16245178394331</v>
      </c>
    </row>
    <row r="290" spans="1:6" ht="12.75" customHeight="1" x14ac:dyDescent="0.2">
      <c r="A290" s="53" t="s">
        <v>608</v>
      </c>
      <c r="B290" s="85" t="s">
        <v>619</v>
      </c>
      <c r="C290" s="50" t="s">
        <v>620</v>
      </c>
      <c r="D290" s="51">
        <f>IF(D6&gt;=D289,D6-D289,0)</f>
        <v>0</v>
      </c>
      <c r="E290" s="51">
        <f>IF(E6&gt;=E289,E6-E289,0)</f>
        <v>21313.509999999951</v>
      </c>
      <c r="F290" s="52" t="str">
        <f t="shared" si="76"/>
        <v>-</v>
      </c>
    </row>
    <row r="291" spans="1:6" ht="12.75" customHeight="1" x14ac:dyDescent="0.2">
      <c r="A291" s="53" t="s">
        <v>608</v>
      </c>
      <c r="B291" s="85" t="s">
        <v>621</v>
      </c>
      <c r="C291" s="50" t="s">
        <v>622</v>
      </c>
      <c r="D291" s="51">
        <f>IF(D289&gt;=D6,D289-D6,0)</f>
        <v>41648.219999999972</v>
      </c>
      <c r="E291" s="51">
        <f>IF(E289&gt;=E6,E289-E6,0)</f>
        <v>0</v>
      </c>
      <c r="F291" s="52">
        <f t="shared" si="76"/>
        <v>0</v>
      </c>
    </row>
    <row r="292" spans="1:6" ht="12.75" customHeight="1" x14ac:dyDescent="0.2">
      <c r="A292" s="53">
        <v>92211</v>
      </c>
      <c r="B292" s="85" t="s">
        <v>623</v>
      </c>
      <c r="C292" s="50" t="s">
        <v>624</v>
      </c>
      <c r="D292" s="242">
        <v>114828.05</v>
      </c>
      <c r="E292" s="242">
        <v>46209.83</v>
      </c>
      <c r="F292" s="52">
        <f t="shared" si="76"/>
        <v>40.242632353331786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973.77</v>
      </c>
      <c r="E294" s="242">
        <v>21.37</v>
      </c>
      <c r="F294" s="52">
        <f t="shared" si="76"/>
        <v>2.1945633979276424</v>
      </c>
    </row>
    <row r="295" spans="1:6" ht="24" x14ac:dyDescent="0.2">
      <c r="A295" s="53">
        <v>9661</v>
      </c>
      <c r="B295" s="85" t="s">
        <v>629</v>
      </c>
      <c r="C295" s="50" t="s">
        <v>630</v>
      </c>
      <c r="D295" s="242">
        <v>973.77</v>
      </c>
      <c r="E295" s="242">
        <v>21.37</v>
      </c>
      <c r="F295" s="52">
        <f t="shared" si="76"/>
        <v>2.1945633979276424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2825.75</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2825.75</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2825.75</v>
      </c>
      <c r="F369" s="52" t="str">
        <f t="shared" si="81"/>
        <v>-</v>
      </c>
    </row>
    <row r="370" spans="1:6" ht="12.75" customHeight="1" x14ac:dyDescent="0.2">
      <c r="A370" s="53">
        <v>4221</v>
      </c>
      <c r="B370" s="85" t="s">
        <v>674</v>
      </c>
      <c r="C370" s="50" t="s">
        <v>766</v>
      </c>
      <c r="D370" s="242">
        <v>0</v>
      </c>
      <c r="E370" s="242">
        <v>247</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2578.75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2825.75</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320168.49000000005</v>
      </c>
      <c r="E412" s="51">
        <f>E6+E298</f>
        <v>430754.17</v>
      </c>
      <c r="F412" s="52">
        <f t="shared" si="81"/>
        <v>134.53983869555682</v>
      </c>
    </row>
    <row r="413" spans="1:6" ht="12.75" customHeight="1" x14ac:dyDescent="0.2">
      <c r="A413" s="53" t="s">
        <v>608</v>
      </c>
      <c r="B413" s="85" t="s">
        <v>831</v>
      </c>
      <c r="C413" s="50" t="s">
        <v>832</v>
      </c>
      <c r="D413" s="51">
        <f t="shared" ref="D413:E413" si="112">D289+D350</f>
        <v>361816.71</v>
      </c>
      <c r="E413" s="51">
        <f t="shared" si="112"/>
        <v>412266.41000000003</v>
      </c>
      <c r="F413" s="52">
        <f t="shared" si="81"/>
        <v>113.94344114178696</v>
      </c>
    </row>
    <row r="414" spans="1:6" ht="12.75" customHeight="1" x14ac:dyDescent="0.2">
      <c r="A414" s="53" t="s">
        <v>608</v>
      </c>
      <c r="B414" s="85" t="s">
        <v>833</v>
      </c>
      <c r="C414" s="50" t="s">
        <v>834</v>
      </c>
      <c r="D414" s="51">
        <f t="shared" ref="D414:E414" si="113">IF(D412&gt;=D413,D412-D413,0)</f>
        <v>0</v>
      </c>
      <c r="E414" s="51">
        <f t="shared" si="113"/>
        <v>18487.759999999951</v>
      </c>
      <c r="F414" s="52" t="str">
        <f t="shared" si="81"/>
        <v>-</v>
      </c>
    </row>
    <row r="415" spans="1:6" ht="12.75" customHeight="1" x14ac:dyDescent="0.2">
      <c r="A415" s="53" t="s">
        <v>608</v>
      </c>
      <c r="B415" s="85" t="s">
        <v>835</v>
      </c>
      <c r="C415" s="50" t="s">
        <v>836</v>
      </c>
      <c r="D415" s="51">
        <f t="shared" ref="D415:E415" si="114">IF(D413&gt;=D412,D413-D412,0)</f>
        <v>41648.219999999972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114828.05</v>
      </c>
      <c r="E416" s="51">
        <f t="shared" si="115"/>
        <v>46209.83</v>
      </c>
      <c r="F416" s="52">
        <f t="shared" si="81"/>
        <v>40.242632353331786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973.77</v>
      </c>
      <c r="E418" s="62">
        <f t="shared" si="117"/>
        <v>21.37</v>
      </c>
      <c r="F418" s="57">
        <f t="shared" si="81"/>
        <v>2.1945633979276424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320168.49000000005</v>
      </c>
      <c r="E639" s="51">
        <f t="shared" si="180"/>
        <v>430754.17</v>
      </c>
      <c r="F639" s="52">
        <f t="shared" si="119"/>
        <v>134.53983869555682</v>
      </c>
    </row>
    <row r="640" spans="1:6" ht="12.75" customHeight="1" x14ac:dyDescent="0.2">
      <c r="A640" s="53" t="s">
        <v>608</v>
      </c>
      <c r="B640" s="85" t="s">
        <v>1277</v>
      </c>
      <c r="C640" s="50" t="s">
        <v>1278</v>
      </c>
      <c r="D640" s="51">
        <f t="shared" ref="D640:E640" si="181">D413+D528</f>
        <v>361816.71</v>
      </c>
      <c r="E640" s="51">
        <f t="shared" si="181"/>
        <v>412266.41000000003</v>
      </c>
      <c r="F640" s="52">
        <f t="shared" si="119"/>
        <v>113.94344114178696</v>
      </c>
    </row>
    <row r="641" spans="1:6" ht="12.75" customHeight="1" x14ac:dyDescent="0.2">
      <c r="A641" s="53" t="s">
        <v>608</v>
      </c>
      <c r="B641" s="85" t="s">
        <v>1279</v>
      </c>
      <c r="C641" s="50" t="s">
        <v>1280</v>
      </c>
      <c r="D641" s="51">
        <f t="shared" ref="D641:E641" si="182">IF(D639&gt;=D640,D639-D640,0)</f>
        <v>0</v>
      </c>
      <c r="E641" s="51">
        <f t="shared" si="182"/>
        <v>18487.759999999951</v>
      </c>
      <c r="F641" s="52" t="str">
        <f t="shared" si="119"/>
        <v>-</v>
      </c>
    </row>
    <row r="642" spans="1:6" ht="12.75" customHeight="1" x14ac:dyDescent="0.2">
      <c r="A642" s="53" t="s">
        <v>608</v>
      </c>
      <c r="B642" s="85" t="s">
        <v>1281</v>
      </c>
      <c r="C642" s="50" t="s">
        <v>1282</v>
      </c>
      <c r="D642" s="51">
        <f t="shared" ref="D642:E642" si="183">IF(D640&gt;=D639,D640-D639,0)</f>
        <v>41648.219999999972</v>
      </c>
      <c r="E642" s="51">
        <f t="shared" si="183"/>
        <v>0</v>
      </c>
      <c r="F642" s="52">
        <f t="shared" si="119"/>
        <v>0</v>
      </c>
    </row>
    <row r="643" spans="1:6" ht="24" x14ac:dyDescent="0.2">
      <c r="A643" s="60" t="s">
        <v>1283</v>
      </c>
      <c r="B643" s="85" t="s">
        <v>1284</v>
      </c>
      <c r="C643" s="61" t="s">
        <v>1283</v>
      </c>
      <c r="D643" s="51">
        <f t="shared" ref="D643:E643" si="184">IF(D416-D417+D637-D638&gt;=0,D416-D417+D637-D638,0)</f>
        <v>114828.05</v>
      </c>
      <c r="E643" s="51">
        <f t="shared" si="184"/>
        <v>46209.83</v>
      </c>
      <c r="F643" s="52">
        <f t="shared" si="119"/>
        <v>40.242632353331786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73179.830000000031</v>
      </c>
      <c r="E645" s="51">
        <f t="shared" si="186"/>
        <v>64697.589999999953</v>
      </c>
      <c r="F645" s="52">
        <f t="shared" si="119"/>
        <v>88.409046591116606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47122.04</v>
      </c>
      <c r="E647" s="243">
        <v>60136.47</v>
      </c>
      <c r="F647" s="57">
        <f t="shared" si="119"/>
        <v>127.61856235426141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31112.01</v>
      </c>
      <c r="E650" s="242">
        <v>56728.85</v>
      </c>
      <c r="F650" s="52">
        <f t="shared" si="188"/>
        <v>182.33746389256112</v>
      </c>
    </row>
    <row r="651" spans="1:6" ht="12.75" customHeight="1" x14ac:dyDescent="0.2">
      <c r="A651" s="53" t="s">
        <v>1298</v>
      </c>
      <c r="B651" s="85" t="s">
        <v>1299</v>
      </c>
      <c r="C651" s="50" t="s">
        <v>1298</v>
      </c>
      <c r="D651" s="242">
        <v>31112.01</v>
      </c>
      <c r="E651" s="242">
        <v>56728.85</v>
      </c>
      <c r="F651" s="52">
        <f t="shared" si="188"/>
        <v>182.33746389256112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v>
      </c>
      <c r="E654" s="262">
        <v>28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286056.7</v>
      </c>
      <c r="E675" s="242">
        <v>345136.51</v>
      </c>
      <c r="F675" s="52">
        <f t="shared" si="188"/>
        <v>120.65318169439834</v>
      </c>
    </row>
    <row r="676" spans="1:6" ht="24" x14ac:dyDescent="0.2">
      <c r="A676" s="53">
        <v>63613</v>
      </c>
      <c r="B676" s="232" t="s">
        <v>1349</v>
      </c>
      <c r="C676" s="50" t="s">
        <v>1350</v>
      </c>
      <c r="D676" s="242">
        <v>165.58</v>
      </c>
      <c r="E676" s="242">
        <v>34.520000000000003</v>
      </c>
      <c r="F676" s="52">
        <f t="shared" si="188"/>
        <v>20.847928493779442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5510.4</v>
      </c>
      <c r="E694" s="242">
        <v>28547.599999999999</v>
      </c>
      <c r="F694" s="52">
        <f t="shared" si="188"/>
        <v>518.06765389082466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7300</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2198.44</v>
      </c>
      <c r="F716" s="52" t="str">
        <f t="shared" si="188"/>
        <v>-</v>
      </c>
    </row>
    <row r="717" spans="1:6" ht="12.75" customHeight="1" x14ac:dyDescent="0.2">
      <c r="A717" s="53">
        <v>31215</v>
      </c>
      <c r="B717" s="85" t="s">
        <v>1413</v>
      </c>
      <c r="C717" s="50" t="s">
        <v>1414</v>
      </c>
      <c r="D717" s="242">
        <v>936.9</v>
      </c>
      <c r="E717" s="242"/>
      <c r="F717" s="52">
        <f t="shared" si="188"/>
        <v>0</v>
      </c>
    </row>
    <row r="718" spans="1:6" ht="12.75" customHeight="1" x14ac:dyDescent="0.2">
      <c r="A718" s="53">
        <v>32121</v>
      </c>
      <c r="B718" s="85" t="s">
        <v>1415</v>
      </c>
      <c r="C718" s="50" t="s">
        <v>1416</v>
      </c>
      <c r="D718" s="242">
        <v>12476.41</v>
      </c>
      <c r="E718" s="242">
        <v>13386.57</v>
      </c>
      <c r="F718" s="52">
        <f t="shared" si="188"/>
        <v>107.29504721310057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19"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56835.86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398150.89999999997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395325.14999999997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348926.29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44956.87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102.74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1339.25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2825.75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393222.14999999997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390396.39999999997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340336.58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46426.74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139.54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3493.54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2825.75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61764.609999999986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61764.61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61764.61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22697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2024-07-09T11:18:29Z</cp:lastPrinted>
  <dcterms:created xsi:type="dcterms:W3CDTF">2022-04-01T05:14:30Z</dcterms:created>
  <dcterms:modified xsi:type="dcterms:W3CDTF">2024-07-09T11:24:42Z</dcterms:modified>
</cp:coreProperties>
</file>